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rsandh.com\files\Transportation\P\1444024002_SCDOT_DB-Prep - I-20 Wateree River Bridge Repairs\struct\eng_data\2_Conceptual Phase Calculations\Overflow - Rehab Work\Substructure Repairs\"/>
    </mc:Choice>
  </mc:AlternateContent>
  <xr:revisionPtr revIDLastSave="0" documentId="13_ncr:1_{F4546368-475F-4DE9-9484-AF9E79D2D2DB}" xr6:coauthVersionLast="47" xr6:coauthVersionMax="47" xr10:uidLastSave="{00000000-0000-0000-0000-000000000000}"/>
  <bookViews>
    <workbookView xWindow="-120" yWindow="-120" windowWidth="29040" windowHeight="15840" activeTab="1" xr2:uid="{414733BE-1F2C-4C37-9E66-C567E7C904D5}"/>
  </bookViews>
  <sheets>
    <sheet name="Sheet1" sheetId="1" r:id="rId1"/>
    <sheet name="SoQ" sheetId="6" r:id="rId2"/>
    <sheet name="5780" sheetId="2" r:id="rId3"/>
    <sheet name="5781" sheetId="3" r:id="rId4"/>
    <sheet name="5785" sheetId="4" r:id="rId5"/>
    <sheet name="5786" sheetId="5" r:id="rId6"/>
  </sheets>
  <definedNames>
    <definedName name="_xlnm.Print_Area" localSheetId="0">Sheet1!$B$4:$S$74</definedName>
    <definedName name="_xlnm.Print_Titles" localSheetId="0">Sheet1!$1:$3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6" l="1"/>
  <c r="C6" i="6"/>
  <c r="C5" i="6"/>
  <c r="C4" i="6"/>
  <c r="C8" i="6" l="1"/>
  <c r="N17" i="5" l="1"/>
  <c r="N16" i="5"/>
  <c r="N15" i="5"/>
  <c r="N14" i="5"/>
  <c r="N13" i="5"/>
  <c r="N12" i="5"/>
  <c r="N11" i="5"/>
  <c r="N10" i="5"/>
  <c r="N9" i="5"/>
  <c r="N8" i="5"/>
  <c r="N7" i="5"/>
  <c r="N6" i="5"/>
  <c r="N5" i="5"/>
  <c r="N4" i="5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16" i="2"/>
  <c r="N6" i="2"/>
  <c r="N7" i="2"/>
  <c r="N8" i="2"/>
  <c r="N9" i="2"/>
  <c r="N10" i="2"/>
  <c r="N11" i="2"/>
  <c r="N12" i="2"/>
  <c r="N13" i="2"/>
  <c r="N14" i="2"/>
  <c r="N15" i="2"/>
  <c r="N5" i="2"/>
  <c r="N4" i="2"/>
  <c r="N74" i="1" l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O60" i="1" s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O16" i="1" s="1"/>
  <c r="N6" i="1"/>
  <c r="N5" i="1"/>
  <c r="N4" i="1"/>
  <c r="O33" i="1" l="1"/>
  <c r="O74" i="1"/>
</calcChain>
</file>

<file path=xl/sharedStrings.xml><?xml version="1.0" encoding="utf-8"?>
<sst xmlns="http://schemas.openxmlformats.org/spreadsheetml/2006/main" count="532" uniqueCount="79">
  <si>
    <t>Asset ID</t>
  </si>
  <si>
    <t>Bent</t>
  </si>
  <si>
    <t>X (ft)</t>
  </si>
  <si>
    <t>Face</t>
  </si>
  <si>
    <t>Back</t>
  </si>
  <si>
    <t>Ahead</t>
  </si>
  <si>
    <t>Side Lt</t>
  </si>
  <si>
    <t>Side Rt</t>
  </si>
  <si>
    <t>Bottom</t>
  </si>
  <si>
    <t>x</t>
  </si>
  <si>
    <t>Qty</t>
  </si>
  <si>
    <t>Size</t>
  </si>
  <si>
    <t xml:space="preserve">12" x 5" </t>
  </si>
  <si>
    <t>4" x 3"</t>
  </si>
  <si>
    <t>4" x 4"</t>
  </si>
  <si>
    <t>4" x 5"</t>
  </si>
  <si>
    <t>6" x 2"</t>
  </si>
  <si>
    <t>22" x 14"</t>
  </si>
  <si>
    <t>12" x 5"</t>
  </si>
  <si>
    <t>3" x 3"</t>
  </si>
  <si>
    <t>4" dia</t>
  </si>
  <si>
    <t>Offset dir</t>
  </si>
  <si>
    <t>Lt or Rt</t>
  </si>
  <si>
    <t>Lt</t>
  </si>
  <si>
    <t>Rt</t>
  </si>
  <si>
    <t>-</t>
  </si>
  <si>
    <t>6" x 24"</t>
  </si>
  <si>
    <t>18" x 6"</t>
  </si>
  <si>
    <t>12" x 6"</t>
  </si>
  <si>
    <t>16" x 12"</t>
  </si>
  <si>
    <t>20" x 12"</t>
  </si>
  <si>
    <t>10" x 15"</t>
  </si>
  <si>
    <t>12" x 12"</t>
  </si>
  <si>
    <t>24" x 3"</t>
  </si>
  <si>
    <t>24" x 8"</t>
  </si>
  <si>
    <t>14" x 8"</t>
  </si>
  <si>
    <t>10" x 1.5"</t>
  </si>
  <si>
    <t>6" dia</t>
  </si>
  <si>
    <t>12" x 10"</t>
  </si>
  <si>
    <t>1/2" dia</t>
  </si>
  <si>
    <t>3" x 2"</t>
  </si>
  <si>
    <t>24" x 5"</t>
  </si>
  <si>
    <t>8" x 5"</t>
  </si>
  <si>
    <t>15" x 5"</t>
  </si>
  <si>
    <t>9" dia</t>
  </si>
  <si>
    <t>8" x 3"</t>
  </si>
  <si>
    <t>4" x 12"</t>
  </si>
  <si>
    <t>6" x 1"</t>
  </si>
  <si>
    <t>18" x 10"</t>
  </si>
  <si>
    <t>14" x 9"</t>
  </si>
  <si>
    <t>14" x 4"</t>
  </si>
  <si>
    <t>12" x 8"</t>
  </si>
  <si>
    <t>6" x 6"</t>
  </si>
  <si>
    <t>18" x 3"</t>
  </si>
  <si>
    <t>18" x 4"</t>
  </si>
  <si>
    <t>1" dia</t>
  </si>
  <si>
    <t>Total Qty</t>
  </si>
  <si>
    <t>(sf)</t>
  </si>
  <si>
    <t>* entire area btwn piles = 11.67</t>
  </si>
  <si>
    <t>* 2/3 entire area btwn piles = 7.78</t>
  </si>
  <si>
    <t>Sum</t>
  </si>
  <si>
    <t>* 1/2 entire area btwn piles = 5.83</t>
  </si>
  <si>
    <t>original sf</t>
  </si>
  <si>
    <t>* use 1 sf</t>
  </si>
  <si>
    <t>* 1/4 entire area btwn piles = 2.92</t>
  </si>
  <si>
    <t>* use 0.25</t>
  </si>
  <si>
    <t>36" x 18"</t>
  </si>
  <si>
    <t xml:space="preserve">42" x 24" </t>
  </si>
  <si>
    <t>* three spalls, use larger area</t>
  </si>
  <si>
    <t>5" x 4"</t>
  </si>
  <si>
    <t xml:space="preserve">84" x 10" </t>
  </si>
  <si>
    <t>72" x 18"</t>
  </si>
  <si>
    <t>24" x 18"</t>
  </si>
  <si>
    <t>rounded (sf)</t>
  </si>
  <si>
    <t>Offset</t>
  </si>
  <si>
    <t>Summary Of Quantities</t>
  </si>
  <si>
    <t>Bridge #</t>
  </si>
  <si>
    <t>Spall (SF)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</si>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</sst>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18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1" fillId="0" borderId="0" xfId="0" applyNumberFormat="1" applyFont="1"/>
    <xf numFmtId="0" fontId="1" fillId="0" borderId="0" xfId="0" applyFont="1"/>
    <xf numFmtId="2" fontId="0" fillId="0" borderId="22" xfId="0" applyNumberFormat="1" applyBorder="1" applyAlignment="1">
      <alignment horizontal="center"/>
    </xf>
    <xf numFmtId="0" fontId="0" fillId="0" borderId="1" xfId="0" quotePrefix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2" fontId="0" fillId="0" borderId="26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2" borderId="0" xfId="0" applyFill="1"/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39" xfId="0" quotePrefix="1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0" fontId="0" fillId="2" borderId="0" xfId="0" applyFill="1" applyBorder="1"/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  <xf numFmtId="2" fontId="0" fillId="0" borderId="52" xfId="0" applyNumberFormat="1" applyBorder="1" applyAlignment="1">
      <alignment horizontal="center"/>
    </xf>
    <xf numFmtId="2" fontId="0" fillId="0" borderId="54" xfId="0" applyNumberFormat="1" applyBorder="1" applyAlignment="1">
      <alignment horizontal="center"/>
    </xf>
    <xf numFmtId="0" fontId="0" fillId="0" borderId="56" xfId="0" applyBorder="1" applyAlignment="1">
      <alignment horizontal="center"/>
    </xf>
    <xf numFmtId="0" fontId="0" fillId="0" borderId="57" xfId="0" applyBorder="1" applyAlignment="1">
      <alignment horizontal="center"/>
    </xf>
    <xf numFmtId="0" fontId="0" fillId="0" borderId="58" xfId="0" applyBorder="1" applyAlignment="1">
      <alignment horizontal="center"/>
    </xf>
    <xf numFmtId="0" fontId="0" fillId="0" borderId="59" xfId="0" applyBorder="1" applyAlignment="1">
      <alignment horizontal="center"/>
    </xf>
    <xf numFmtId="0" fontId="0" fillId="0" borderId="60" xfId="0" applyBorder="1" applyAlignment="1">
      <alignment horizontal="center"/>
    </xf>
    <xf numFmtId="2" fontId="0" fillId="0" borderId="57" xfId="0" applyNumberFormat="1" applyBorder="1" applyAlignment="1">
      <alignment horizontal="center"/>
    </xf>
    <xf numFmtId="2" fontId="0" fillId="0" borderId="61" xfId="0" applyNumberFormat="1" applyBorder="1" applyAlignment="1">
      <alignment horizontal="center"/>
    </xf>
    <xf numFmtId="1" fontId="0" fillId="0" borderId="57" xfId="0" applyNumberFormat="1" applyBorder="1" applyAlignment="1">
      <alignment horizontal="center"/>
    </xf>
    <xf numFmtId="0" fontId="0" fillId="0" borderId="62" xfId="0" applyBorder="1" applyAlignment="1">
      <alignment horizontal="center"/>
    </xf>
    <xf numFmtId="0" fontId="0" fillId="0" borderId="63" xfId="0" applyBorder="1" applyAlignment="1">
      <alignment horizontal="center"/>
    </xf>
    <xf numFmtId="0" fontId="0" fillId="0" borderId="64" xfId="0" applyBorder="1" applyAlignment="1">
      <alignment horizontal="center"/>
    </xf>
    <xf numFmtId="0" fontId="0" fillId="0" borderId="68" xfId="0" applyBorder="1" applyAlignment="1"/>
    <xf numFmtId="0" fontId="0" fillId="0" borderId="69" xfId="0" applyBorder="1" applyAlignment="1">
      <alignment horizontal="center"/>
    </xf>
    <xf numFmtId="0" fontId="0" fillId="0" borderId="70" xfId="0" applyBorder="1" applyAlignment="1">
      <alignment horizontal="center"/>
    </xf>
    <xf numFmtId="0" fontId="0" fillId="0" borderId="71" xfId="0" applyBorder="1" applyAlignment="1">
      <alignment horizontal="center"/>
    </xf>
    <xf numFmtId="0" fontId="0" fillId="0" borderId="72" xfId="0" applyBorder="1" applyAlignment="1"/>
    <xf numFmtId="0" fontId="0" fillId="0" borderId="73" xfId="0" applyBorder="1" applyAlignment="1">
      <alignment horizontal="center"/>
    </xf>
    <xf numFmtId="0" fontId="0" fillId="0" borderId="74" xfId="0" applyBorder="1" applyAlignment="1">
      <alignment horizontal="center"/>
    </xf>
    <xf numFmtId="0" fontId="0" fillId="0" borderId="75" xfId="0" applyBorder="1" applyAlignment="1">
      <alignment horizontal="center"/>
    </xf>
    <xf numFmtId="2" fontId="0" fillId="0" borderId="76" xfId="0" applyNumberFormat="1" applyBorder="1" applyAlignment="1">
      <alignment horizontal="center"/>
    </xf>
    <xf numFmtId="2" fontId="0" fillId="0" borderId="77" xfId="0" applyNumberFormat="1" applyBorder="1" applyAlignment="1">
      <alignment horizontal="center"/>
    </xf>
    <xf numFmtId="0" fontId="0" fillId="0" borderId="78" xfId="0" applyBorder="1" applyAlignment="1">
      <alignment horizontal="center"/>
    </xf>
    <xf numFmtId="0" fontId="0" fillId="0" borderId="82" xfId="0" applyBorder="1" applyAlignment="1"/>
    <xf numFmtId="0" fontId="0" fillId="0" borderId="83" xfId="0" applyBorder="1" applyAlignment="1">
      <alignment horizontal="center"/>
    </xf>
    <xf numFmtId="0" fontId="0" fillId="0" borderId="84" xfId="0" applyBorder="1" applyAlignment="1">
      <alignment horizontal="center"/>
    </xf>
    <xf numFmtId="0" fontId="0" fillId="0" borderId="85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2" fontId="0" fillId="0" borderId="86" xfId="0" applyNumberFormat="1" applyBorder="1" applyAlignment="1">
      <alignment horizontal="center"/>
    </xf>
    <xf numFmtId="0" fontId="0" fillId="0" borderId="82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65" xfId="0" applyBorder="1" applyAlignment="1">
      <alignment horizontal="center"/>
    </xf>
    <xf numFmtId="0" fontId="0" fillId="0" borderId="66" xfId="0" applyBorder="1" applyAlignment="1">
      <alignment horizontal="center"/>
    </xf>
    <xf numFmtId="0" fontId="0" fillId="0" borderId="67" xfId="0" applyBorder="1" applyAlignment="1">
      <alignment horizontal="center"/>
    </xf>
    <xf numFmtId="0" fontId="0" fillId="0" borderId="51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44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79" xfId="0" applyBorder="1" applyAlignment="1">
      <alignment horizontal="center"/>
    </xf>
    <xf numFmtId="0" fontId="0" fillId="0" borderId="80" xfId="0" applyBorder="1" applyAlignment="1">
      <alignment horizontal="center"/>
    </xf>
    <xf numFmtId="0" fontId="0" fillId="0" borderId="81" xfId="0" applyBorder="1" applyAlignment="1">
      <alignment horizont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0" fillId="0" borderId="26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6FF580-8D08-479F-B3B1-B865CECFC1C7}">
  <dimension ref="B1:S99"/>
  <sheetViews>
    <sheetView view="pageBreakPreview" zoomScale="85" zoomScaleNormal="85" zoomScaleSheetLayoutView="85" workbookViewId="0">
      <pane xSplit="16" ySplit="3" topLeftCell="Q4" activePane="bottomRight" state="frozen"/>
      <selection pane="topRight" activeCell="P1" sqref="P1"/>
      <selection pane="bottomLeft" activeCell="A4" sqref="A4"/>
      <selection pane="bottomRight" activeCell="N4" sqref="N4"/>
    </sheetView>
  </sheetViews>
  <sheetFormatPr defaultRowHeight="15" x14ac:dyDescent="0.25"/>
  <cols>
    <col min="1" max="1" width="1.28515625" customWidth="1"/>
    <col min="11" max="11" width="8.85546875" customWidth="1"/>
    <col min="12" max="12" width="14.140625" customWidth="1"/>
    <col min="13" max="14" width="13.140625" customWidth="1"/>
  </cols>
  <sheetData>
    <row r="1" spans="2:19" ht="15.75" thickBot="1" x14ac:dyDescent="0.3"/>
    <row r="2" spans="2:19" ht="15.75" thickBot="1" x14ac:dyDescent="0.3">
      <c r="E2" s="6" t="s">
        <v>21</v>
      </c>
      <c r="F2" s="100" t="s">
        <v>3</v>
      </c>
      <c r="G2" s="100"/>
      <c r="H2" s="100"/>
      <c r="I2" s="100"/>
      <c r="J2" s="101"/>
      <c r="K2" s="3"/>
      <c r="L2" s="3"/>
      <c r="M2" s="19" t="s">
        <v>56</v>
      </c>
      <c r="N2" s="19" t="s">
        <v>56</v>
      </c>
    </row>
    <row r="3" spans="2:19" ht="15.75" thickBot="1" x14ac:dyDescent="0.3">
      <c r="B3" s="6" t="s">
        <v>0</v>
      </c>
      <c r="C3" s="7" t="s">
        <v>1</v>
      </c>
      <c r="D3" s="7" t="s">
        <v>2</v>
      </c>
      <c r="E3" s="8" t="s">
        <v>22</v>
      </c>
      <c r="F3" s="8" t="s">
        <v>4</v>
      </c>
      <c r="G3" s="8" t="s">
        <v>5</v>
      </c>
      <c r="H3" s="8" t="s">
        <v>6</v>
      </c>
      <c r="I3" s="8" t="s">
        <v>7</v>
      </c>
      <c r="J3" s="8" t="s">
        <v>8</v>
      </c>
      <c r="K3" s="7" t="s">
        <v>10</v>
      </c>
      <c r="L3" s="17" t="s">
        <v>11</v>
      </c>
      <c r="M3" s="18" t="s">
        <v>57</v>
      </c>
      <c r="N3" s="18" t="s">
        <v>73</v>
      </c>
      <c r="S3" t="s">
        <v>62</v>
      </c>
    </row>
    <row r="4" spans="2:19" x14ac:dyDescent="0.25">
      <c r="B4" s="97">
        <v>5780</v>
      </c>
      <c r="C4" s="4">
        <v>7</v>
      </c>
      <c r="D4" s="4">
        <v>12</v>
      </c>
      <c r="E4" s="4" t="s">
        <v>23</v>
      </c>
      <c r="F4" s="4"/>
      <c r="G4" s="4"/>
      <c r="H4" s="4"/>
      <c r="I4" s="4"/>
      <c r="J4" s="4" t="s">
        <v>9</v>
      </c>
      <c r="K4" s="4">
        <v>1</v>
      </c>
      <c r="L4" s="4" t="s">
        <v>26</v>
      </c>
      <c r="M4" s="16">
        <v>3.75</v>
      </c>
      <c r="N4" s="16">
        <f>+ROUNDUP(M4,0)</f>
        <v>4</v>
      </c>
      <c r="O4" t="s">
        <v>68</v>
      </c>
    </row>
    <row r="5" spans="2:19" x14ac:dyDescent="0.25">
      <c r="B5" s="98"/>
      <c r="C5" s="2">
        <v>11</v>
      </c>
      <c r="D5" s="2">
        <v>12</v>
      </c>
      <c r="E5" s="2" t="s">
        <v>24</v>
      </c>
      <c r="F5" s="2"/>
      <c r="G5" s="2"/>
      <c r="H5" s="2"/>
      <c r="I5" s="2"/>
      <c r="J5" s="2" t="s">
        <v>9</v>
      </c>
      <c r="K5" s="2">
        <v>1</v>
      </c>
      <c r="L5" s="2" t="s">
        <v>27</v>
      </c>
      <c r="M5" s="14">
        <v>0.75</v>
      </c>
      <c r="N5" s="14">
        <f t="shared" ref="N5:N66" si="0">+ROUNDUP(M5,0)</f>
        <v>1</v>
      </c>
    </row>
    <row r="6" spans="2:19" x14ac:dyDescent="0.25">
      <c r="B6" s="98"/>
      <c r="C6" s="2">
        <v>11</v>
      </c>
      <c r="D6" s="2">
        <v>18</v>
      </c>
      <c r="E6" s="2" t="s">
        <v>24</v>
      </c>
      <c r="F6" s="2"/>
      <c r="G6" s="2"/>
      <c r="H6" s="2"/>
      <c r="I6" s="2"/>
      <c r="J6" s="2" t="s">
        <v>9</v>
      </c>
      <c r="K6" s="2">
        <v>4</v>
      </c>
      <c r="L6" s="2" t="s">
        <v>28</v>
      </c>
      <c r="M6" s="14">
        <v>11.67</v>
      </c>
      <c r="N6" s="14">
        <f t="shared" si="0"/>
        <v>12</v>
      </c>
      <c r="O6" t="s">
        <v>58</v>
      </c>
      <c r="S6">
        <v>2</v>
      </c>
    </row>
    <row r="7" spans="2:19" x14ac:dyDescent="0.25">
      <c r="B7" s="98"/>
      <c r="C7" s="2">
        <v>15</v>
      </c>
      <c r="D7" s="2">
        <v>6</v>
      </c>
      <c r="E7" s="2" t="s">
        <v>24</v>
      </c>
      <c r="F7" s="2"/>
      <c r="G7" s="2"/>
      <c r="H7" s="2"/>
      <c r="I7" s="2"/>
      <c r="J7" s="2" t="s">
        <v>9</v>
      </c>
      <c r="K7" s="2">
        <v>1</v>
      </c>
      <c r="L7" s="2" t="s">
        <v>69</v>
      </c>
      <c r="M7" s="14">
        <v>0.254</v>
      </c>
      <c r="N7" s="14">
        <f t="shared" si="0"/>
        <v>1</v>
      </c>
      <c r="O7" t="s">
        <v>65</v>
      </c>
    </row>
    <row r="8" spans="2:19" x14ac:dyDescent="0.25">
      <c r="B8" s="98"/>
      <c r="C8" s="2">
        <v>16</v>
      </c>
      <c r="D8" s="2">
        <v>18</v>
      </c>
      <c r="E8" s="2" t="s">
        <v>24</v>
      </c>
      <c r="F8" s="2"/>
      <c r="G8" s="2"/>
      <c r="H8" s="2"/>
      <c r="I8" s="2"/>
      <c r="J8" s="2" t="s">
        <v>9</v>
      </c>
      <c r="K8" s="2">
        <v>1</v>
      </c>
      <c r="L8" s="2" t="s">
        <v>29</v>
      </c>
      <c r="M8" s="14">
        <v>1.33</v>
      </c>
      <c r="N8" s="14">
        <f t="shared" si="0"/>
        <v>2</v>
      </c>
    </row>
    <row r="9" spans="2:19" x14ac:dyDescent="0.25">
      <c r="B9" s="98"/>
      <c r="C9" s="2">
        <v>16</v>
      </c>
      <c r="D9" s="2">
        <v>22</v>
      </c>
      <c r="E9" s="2" t="s">
        <v>24</v>
      </c>
      <c r="F9" s="2"/>
      <c r="G9" s="2"/>
      <c r="H9" s="2"/>
      <c r="I9" s="2"/>
      <c r="J9" s="2" t="s">
        <v>9</v>
      </c>
      <c r="K9" s="2">
        <v>1</v>
      </c>
      <c r="L9" s="2" t="s">
        <v>30</v>
      </c>
      <c r="M9" s="14">
        <v>1.67</v>
      </c>
      <c r="N9" s="14">
        <f t="shared" si="0"/>
        <v>2</v>
      </c>
    </row>
    <row r="10" spans="2:19" x14ac:dyDescent="0.25">
      <c r="B10" s="98"/>
      <c r="C10" s="2">
        <v>18</v>
      </c>
      <c r="D10" s="2">
        <v>6</v>
      </c>
      <c r="E10" s="2" t="s">
        <v>23</v>
      </c>
      <c r="F10" s="2"/>
      <c r="G10" s="2"/>
      <c r="H10" s="2"/>
      <c r="I10" s="2"/>
      <c r="J10" s="2" t="s">
        <v>9</v>
      </c>
      <c r="K10" s="2">
        <v>1</v>
      </c>
      <c r="L10" s="2" t="s">
        <v>31</v>
      </c>
      <c r="M10" s="14">
        <v>1.04</v>
      </c>
      <c r="N10" s="14">
        <f t="shared" si="0"/>
        <v>2</v>
      </c>
    </row>
    <row r="11" spans="2:19" x14ac:dyDescent="0.25">
      <c r="B11" s="98"/>
      <c r="C11" s="2">
        <v>18</v>
      </c>
      <c r="D11" s="2">
        <v>6</v>
      </c>
      <c r="E11" s="2" t="s">
        <v>24</v>
      </c>
      <c r="F11" s="2"/>
      <c r="G11" s="2"/>
      <c r="H11" s="2"/>
      <c r="I11" s="2"/>
      <c r="J11" s="2" t="s">
        <v>9</v>
      </c>
      <c r="K11" s="2">
        <v>1</v>
      </c>
      <c r="L11" s="2" t="s">
        <v>32</v>
      </c>
      <c r="M11" s="14">
        <v>1</v>
      </c>
      <c r="N11" s="14">
        <f t="shared" si="0"/>
        <v>1</v>
      </c>
    </row>
    <row r="12" spans="2:19" x14ac:dyDescent="0.25">
      <c r="B12" s="98"/>
      <c r="C12" s="2">
        <v>20</v>
      </c>
      <c r="D12" s="2">
        <v>18</v>
      </c>
      <c r="E12" s="2" t="s">
        <v>23</v>
      </c>
      <c r="F12" s="2"/>
      <c r="G12" s="2"/>
      <c r="H12" s="2"/>
      <c r="I12" s="2"/>
      <c r="J12" s="2" t="s">
        <v>9</v>
      </c>
      <c r="K12" s="2">
        <v>3</v>
      </c>
      <c r="L12" s="2" t="s">
        <v>33</v>
      </c>
      <c r="M12" s="14">
        <v>7.78</v>
      </c>
      <c r="N12" s="14">
        <f t="shared" si="0"/>
        <v>8</v>
      </c>
      <c r="O12" t="s">
        <v>59</v>
      </c>
      <c r="S12">
        <v>1.5</v>
      </c>
    </row>
    <row r="13" spans="2:19" x14ac:dyDescent="0.25">
      <c r="B13" s="98"/>
      <c r="C13" s="2">
        <v>20</v>
      </c>
      <c r="D13" s="2">
        <v>12</v>
      </c>
      <c r="E13" s="2" t="s">
        <v>23</v>
      </c>
      <c r="F13" s="2"/>
      <c r="G13" s="2"/>
      <c r="H13" s="2"/>
      <c r="I13" s="2"/>
      <c r="J13" s="2" t="s">
        <v>9</v>
      </c>
      <c r="K13" s="2">
        <v>2</v>
      </c>
      <c r="L13" s="2" t="s">
        <v>34</v>
      </c>
      <c r="M13" s="14">
        <v>5.83</v>
      </c>
      <c r="N13" s="14">
        <f t="shared" si="0"/>
        <v>6</v>
      </c>
      <c r="O13" t="s">
        <v>61</v>
      </c>
      <c r="S13">
        <v>2.67</v>
      </c>
    </row>
    <row r="14" spans="2:19" x14ac:dyDescent="0.25">
      <c r="B14" s="98"/>
      <c r="C14" s="2">
        <v>20</v>
      </c>
      <c r="D14" s="2">
        <v>6</v>
      </c>
      <c r="E14" s="2" t="s">
        <v>23</v>
      </c>
      <c r="F14" s="2"/>
      <c r="G14" s="2"/>
      <c r="H14" s="2"/>
      <c r="I14" s="2"/>
      <c r="J14" s="2" t="s">
        <v>9</v>
      </c>
      <c r="K14" s="2">
        <v>1</v>
      </c>
      <c r="L14" s="2" t="s">
        <v>35</v>
      </c>
      <c r="M14" s="14">
        <v>0.78</v>
      </c>
      <c r="N14" s="14">
        <f t="shared" si="0"/>
        <v>1</v>
      </c>
    </row>
    <row r="15" spans="2:19" x14ac:dyDescent="0.25">
      <c r="B15" s="98"/>
      <c r="C15" s="2">
        <v>20</v>
      </c>
      <c r="D15" s="2">
        <v>6</v>
      </c>
      <c r="E15" s="2" t="s">
        <v>24</v>
      </c>
      <c r="F15" s="2"/>
      <c r="G15" s="2"/>
      <c r="H15" s="2"/>
      <c r="I15" s="2"/>
      <c r="J15" s="2" t="s">
        <v>9</v>
      </c>
      <c r="K15" s="2">
        <v>1</v>
      </c>
      <c r="L15" s="2" t="s">
        <v>44</v>
      </c>
      <c r="M15" s="14">
        <v>0.44</v>
      </c>
      <c r="N15" s="14">
        <f t="shared" si="0"/>
        <v>1</v>
      </c>
    </row>
    <row r="16" spans="2:19" ht="15.75" thickBot="1" x14ac:dyDescent="0.3">
      <c r="B16" s="98"/>
      <c r="C16" s="9">
        <v>21</v>
      </c>
      <c r="D16" s="9">
        <v>22</v>
      </c>
      <c r="E16" s="9" t="s">
        <v>24</v>
      </c>
      <c r="F16" s="9" t="s">
        <v>9</v>
      </c>
      <c r="G16" s="9"/>
      <c r="H16" s="9"/>
      <c r="I16" s="9" t="s">
        <v>9</v>
      </c>
      <c r="J16" s="9"/>
      <c r="K16" s="9">
        <v>1</v>
      </c>
      <c r="L16" s="9" t="s">
        <v>46</v>
      </c>
      <c r="M16" s="23">
        <v>0.39</v>
      </c>
      <c r="N16" s="23">
        <f t="shared" si="0"/>
        <v>1</v>
      </c>
      <c r="O16" s="21">
        <f>+SUM(N4:N16)</f>
        <v>42</v>
      </c>
      <c r="P16" s="22" t="s">
        <v>60</v>
      </c>
    </row>
    <row r="17" spans="2:19" x14ac:dyDescent="0.25">
      <c r="B17" s="97">
        <v>5781</v>
      </c>
      <c r="C17" s="4">
        <v>3</v>
      </c>
      <c r="D17" s="4">
        <v>17.399999999999999</v>
      </c>
      <c r="E17" s="4" t="s">
        <v>23</v>
      </c>
      <c r="F17" s="4"/>
      <c r="G17" s="4"/>
      <c r="H17" s="4"/>
      <c r="I17" s="4"/>
      <c r="J17" s="4" t="s">
        <v>9</v>
      </c>
      <c r="K17" s="10">
        <v>1</v>
      </c>
      <c r="L17" s="10" t="s">
        <v>13</v>
      </c>
      <c r="M17" s="13">
        <v>0.08</v>
      </c>
      <c r="N17" s="13">
        <f t="shared" si="0"/>
        <v>1</v>
      </c>
    </row>
    <row r="18" spans="2:19" x14ac:dyDescent="0.25">
      <c r="B18" s="98"/>
      <c r="C18" s="2">
        <v>3</v>
      </c>
      <c r="D18" s="2">
        <v>8.6999999999999993</v>
      </c>
      <c r="E18" s="2" t="s">
        <v>23</v>
      </c>
      <c r="F18" s="2" t="s">
        <v>9</v>
      </c>
      <c r="G18" s="2"/>
      <c r="H18" s="2"/>
      <c r="I18" s="2"/>
      <c r="J18" s="2"/>
      <c r="K18" s="11">
        <v>1</v>
      </c>
      <c r="L18" s="11" t="s">
        <v>36</v>
      </c>
      <c r="M18" s="14">
        <v>0.1</v>
      </c>
      <c r="N18" s="14">
        <f t="shared" si="0"/>
        <v>1</v>
      </c>
    </row>
    <row r="19" spans="2:19" x14ac:dyDescent="0.25">
      <c r="B19" s="98"/>
      <c r="C19" s="2">
        <v>4</v>
      </c>
      <c r="D19" s="2">
        <v>17.399999999999999</v>
      </c>
      <c r="E19" s="2" t="s">
        <v>23</v>
      </c>
      <c r="F19" s="2"/>
      <c r="G19" s="2"/>
      <c r="H19" s="2"/>
      <c r="I19" s="2"/>
      <c r="J19" s="2" t="s">
        <v>9</v>
      </c>
      <c r="K19" s="11">
        <v>1</v>
      </c>
      <c r="L19" s="11" t="s">
        <v>47</v>
      </c>
      <c r="M19" s="14">
        <v>0.04</v>
      </c>
      <c r="N19" s="14">
        <f t="shared" si="0"/>
        <v>1</v>
      </c>
    </row>
    <row r="20" spans="2:19" x14ac:dyDescent="0.25">
      <c r="B20" s="98"/>
      <c r="C20" s="2">
        <v>4</v>
      </c>
      <c r="D20" s="2">
        <v>0</v>
      </c>
      <c r="E20" s="2" t="s">
        <v>25</v>
      </c>
      <c r="F20" s="2"/>
      <c r="G20" s="2"/>
      <c r="H20" s="2"/>
      <c r="I20" s="2"/>
      <c r="J20" s="2" t="s">
        <v>9</v>
      </c>
      <c r="K20" s="11">
        <v>1</v>
      </c>
      <c r="L20" s="11" t="s">
        <v>47</v>
      </c>
      <c r="M20" s="14">
        <v>0.04</v>
      </c>
      <c r="N20" s="14">
        <f t="shared" si="0"/>
        <v>1</v>
      </c>
    </row>
    <row r="21" spans="2:19" x14ac:dyDescent="0.25">
      <c r="B21" s="98"/>
      <c r="C21" s="2">
        <v>6</v>
      </c>
      <c r="D21" s="2">
        <v>2.9</v>
      </c>
      <c r="E21" s="2" t="s">
        <v>24</v>
      </c>
      <c r="F21" s="2" t="s">
        <v>9</v>
      </c>
      <c r="G21" s="2"/>
      <c r="H21" s="2"/>
      <c r="I21" s="2"/>
      <c r="J21" s="2"/>
      <c r="K21" s="11">
        <v>1</v>
      </c>
      <c r="L21" s="11" t="s">
        <v>37</v>
      </c>
      <c r="M21" s="14">
        <v>0.2</v>
      </c>
      <c r="N21" s="14">
        <f t="shared" si="0"/>
        <v>1</v>
      </c>
    </row>
    <row r="22" spans="2:19" x14ac:dyDescent="0.25">
      <c r="B22" s="98"/>
      <c r="C22" s="2">
        <v>7</v>
      </c>
      <c r="D22" s="2">
        <v>11.6</v>
      </c>
      <c r="E22" s="2" t="s">
        <v>23</v>
      </c>
      <c r="F22" s="2"/>
      <c r="G22" s="2"/>
      <c r="H22" s="2"/>
      <c r="I22" s="2"/>
      <c r="J22" s="2" t="s">
        <v>9</v>
      </c>
      <c r="K22" s="11">
        <v>1</v>
      </c>
      <c r="L22" s="11" t="s">
        <v>19</v>
      </c>
      <c r="M22" s="14">
        <v>0.06</v>
      </c>
      <c r="N22" s="14">
        <f t="shared" si="0"/>
        <v>1</v>
      </c>
    </row>
    <row r="23" spans="2:19" x14ac:dyDescent="0.25">
      <c r="B23" s="98"/>
      <c r="C23" s="2">
        <v>7</v>
      </c>
      <c r="D23" s="2">
        <v>0</v>
      </c>
      <c r="E23" s="2" t="s">
        <v>25</v>
      </c>
      <c r="F23" s="2"/>
      <c r="G23" s="2"/>
      <c r="H23" s="2"/>
      <c r="I23" s="2"/>
      <c r="J23" s="2" t="s">
        <v>9</v>
      </c>
      <c r="K23" s="11">
        <v>1</v>
      </c>
      <c r="L23" s="11" t="s">
        <v>48</v>
      </c>
      <c r="M23" s="14">
        <v>1.25</v>
      </c>
      <c r="N23" s="14">
        <f t="shared" si="0"/>
        <v>2</v>
      </c>
    </row>
    <row r="24" spans="2:19" x14ac:dyDescent="0.25">
      <c r="B24" s="98"/>
      <c r="C24" s="2">
        <v>7</v>
      </c>
      <c r="D24" s="2">
        <v>5.8</v>
      </c>
      <c r="E24" s="2" t="s">
        <v>24</v>
      </c>
      <c r="F24" s="2"/>
      <c r="G24" s="2"/>
      <c r="H24" s="2"/>
      <c r="I24" s="2"/>
      <c r="J24" s="2" t="s">
        <v>9</v>
      </c>
      <c r="K24" s="11">
        <v>1</v>
      </c>
      <c r="L24" s="11" t="s">
        <v>49</v>
      </c>
      <c r="M24" s="14">
        <v>0.88</v>
      </c>
      <c r="N24" s="14">
        <f t="shared" si="0"/>
        <v>1</v>
      </c>
    </row>
    <row r="25" spans="2:19" x14ac:dyDescent="0.25">
      <c r="B25" s="98"/>
      <c r="C25" s="2">
        <v>10</v>
      </c>
      <c r="D25" s="2">
        <v>2.9</v>
      </c>
      <c r="E25" s="2" t="s">
        <v>24</v>
      </c>
      <c r="F25" s="2"/>
      <c r="G25" s="2"/>
      <c r="H25" s="2"/>
      <c r="I25" s="2"/>
      <c r="J25" s="2" t="s">
        <v>9</v>
      </c>
      <c r="K25" s="11">
        <v>1</v>
      </c>
      <c r="L25" s="11" t="s">
        <v>40</v>
      </c>
      <c r="M25" s="14">
        <v>0.04</v>
      </c>
      <c r="N25" s="14">
        <f t="shared" si="0"/>
        <v>1</v>
      </c>
    </row>
    <row r="26" spans="2:19" x14ac:dyDescent="0.25">
      <c r="B26" s="98"/>
      <c r="C26" s="2">
        <v>11</v>
      </c>
      <c r="D26" s="2">
        <v>11.6</v>
      </c>
      <c r="E26" s="2" t="s">
        <v>24</v>
      </c>
      <c r="F26" s="2"/>
      <c r="G26" s="2"/>
      <c r="H26" s="2"/>
      <c r="I26" s="2"/>
      <c r="J26" s="2" t="s">
        <v>9</v>
      </c>
      <c r="K26" s="11">
        <v>2</v>
      </c>
      <c r="L26" s="11" t="s">
        <v>50</v>
      </c>
      <c r="M26" s="14">
        <v>2.92</v>
      </c>
      <c r="N26" s="14">
        <f t="shared" si="0"/>
        <v>3</v>
      </c>
      <c r="O26" t="s">
        <v>64</v>
      </c>
      <c r="S26">
        <v>0.78</v>
      </c>
    </row>
    <row r="27" spans="2:19" x14ac:dyDescent="0.25">
      <c r="B27" s="98"/>
      <c r="C27" s="2">
        <v>12</v>
      </c>
      <c r="D27" s="2">
        <v>2.9</v>
      </c>
      <c r="E27" s="2" t="s">
        <v>23</v>
      </c>
      <c r="F27" s="2"/>
      <c r="G27" s="2"/>
      <c r="H27" s="2"/>
      <c r="I27" s="2"/>
      <c r="J27" s="2" t="s">
        <v>9</v>
      </c>
      <c r="K27" s="11">
        <v>1</v>
      </c>
      <c r="L27" s="11" t="s">
        <v>18</v>
      </c>
      <c r="M27" s="14">
        <v>0.42</v>
      </c>
      <c r="N27" s="14">
        <f t="shared" si="0"/>
        <v>1</v>
      </c>
    </row>
    <row r="28" spans="2:19" x14ac:dyDescent="0.25">
      <c r="B28" s="98"/>
      <c r="C28" s="2">
        <v>14</v>
      </c>
      <c r="D28" s="2">
        <v>20.3</v>
      </c>
      <c r="E28" s="2" t="s">
        <v>24</v>
      </c>
      <c r="F28" s="2"/>
      <c r="G28" s="2" t="s">
        <v>9</v>
      </c>
      <c r="H28" s="2"/>
      <c r="I28" s="2"/>
      <c r="J28" s="2"/>
      <c r="K28" s="11">
        <v>1</v>
      </c>
      <c r="L28" s="11" t="s">
        <v>50</v>
      </c>
      <c r="M28" s="14">
        <v>0.39</v>
      </c>
      <c r="N28" s="14">
        <f t="shared" si="0"/>
        <v>1</v>
      </c>
    </row>
    <row r="29" spans="2:19" x14ac:dyDescent="0.25">
      <c r="B29" s="98"/>
      <c r="C29" s="2">
        <v>17</v>
      </c>
      <c r="D29" s="2">
        <v>17.399999999999999</v>
      </c>
      <c r="E29" s="2" t="s">
        <v>24</v>
      </c>
      <c r="F29" s="2" t="s">
        <v>9</v>
      </c>
      <c r="G29" s="2"/>
      <c r="H29" s="2"/>
      <c r="I29" s="2"/>
      <c r="J29" s="2"/>
      <c r="K29" s="11">
        <v>1</v>
      </c>
      <c r="L29" s="11" t="s">
        <v>70</v>
      </c>
      <c r="M29" s="14">
        <v>7</v>
      </c>
      <c r="N29" s="14">
        <f t="shared" si="0"/>
        <v>7</v>
      </c>
    </row>
    <row r="30" spans="2:19" x14ac:dyDescent="0.25">
      <c r="B30" s="98"/>
      <c r="C30" s="2">
        <v>19</v>
      </c>
      <c r="D30" s="2">
        <v>11.6</v>
      </c>
      <c r="E30" s="2" t="s">
        <v>24</v>
      </c>
      <c r="F30" s="2"/>
      <c r="G30" s="2"/>
      <c r="H30" s="2"/>
      <c r="I30" s="2"/>
      <c r="J30" s="2" t="s">
        <v>9</v>
      </c>
      <c r="K30" s="11">
        <v>1</v>
      </c>
      <c r="L30" s="11" t="s">
        <v>20</v>
      </c>
      <c r="M30" s="14">
        <v>0.09</v>
      </c>
      <c r="N30" s="14">
        <f t="shared" si="0"/>
        <v>1</v>
      </c>
    </row>
    <row r="31" spans="2:19" x14ac:dyDescent="0.25">
      <c r="B31" s="98"/>
      <c r="C31" s="2">
        <v>21</v>
      </c>
      <c r="D31" s="2">
        <v>11.6</v>
      </c>
      <c r="E31" s="2" t="s">
        <v>23</v>
      </c>
      <c r="F31" s="2"/>
      <c r="G31" s="2"/>
      <c r="H31" s="2"/>
      <c r="I31" s="2"/>
      <c r="J31" s="2" t="s">
        <v>9</v>
      </c>
      <c r="K31" s="11">
        <v>1</v>
      </c>
      <c r="L31" s="11" t="s">
        <v>45</v>
      </c>
      <c r="M31" s="14">
        <v>0.17</v>
      </c>
      <c r="N31" s="14">
        <f t="shared" si="0"/>
        <v>1</v>
      </c>
    </row>
    <row r="32" spans="2:19" x14ac:dyDescent="0.25">
      <c r="B32" s="98"/>
      <c r="C32" s="2">
        <v>21</v>
      </c>
      <c r="D32" s="2">
        <v>17.399999999999999</v>
      </c>
      <c r="E32" s="2" t="s">
        <v>24</v>
      </c>
      <c r="F32" s="2"/>
      <c r="G32" s="2"/>
      <c r="H32" s="2"/>
      <c r="I32" s="2"/>
      <c r="J32" s="2" t="s">
        <v>9</v>
      </c>
      <c r="K32" s="11">
        <v>1</v>
      </c>
      <c r="L32" s="11" t="s">
        <v>45</v>
      </c>
      <c r="M32" s="14">
        <v>0.17</v>
      </c>
      <c r="N32" s="14">
        <f t="shared" si="0"/>
        <v>1</v>
      </c>
    </row>
    <row r="33" spans="2:16" ht="15.75" thickBot="1" x14ac:dyDescent="0.3">
      <c r="B33" s="99"/>
      <c r="C33" s="5">
        <v>22</v>
      </c>
      <c r="D33" s="5">
        <v>17.399999999999999</v>
      </c>
      <c r="E33" s="5" t="s">
        <v>24</v>
      </c>
      <c r="F33" s="5"/>
      <c r="G33" s="5"/>
      <c r="H33" s="5"/>
      <c r="I33" s="5"/>
      <c r="J33" s="5" t="s">
        <v>9</v>
      </c>
      <c r="K33" s="12">
        <v>1</v>
      </c>
      <c r="L33" s="12" t="s">
        <v>51</v>
      </c>
      <c r="M33" s="15">
        <v>0.67</v>
      </c>
      <c r="N33" s="15">
        <f t="shared" si="0"/>
        <v>1</v>
      </c>
      <c r="O33" s="21">
        <f>+SUM(N17:N33)</f>
        <v>26</v>
      </c>
      <c r="P33" s="22" t="s">
        <v>60</v>
      </c>
    </row>
    <row r="34" spans="2:16" x14ac:dyDescent="0.25">
      <c r="B34" s="97">
        <v>5785</v>
      </c>
      <c r="C34" s="26">
        <v>3</v>
      </c>
      <c r="D34" s="26">
        <v>9</v>
      </c>
      <c r="E34" s="26" t="s">
        <v>23</v>
      </c>
      <c r="F34" s="26" t="s">
        <v>9</v>
      </c>
      <c r="G34" s="26"/>
      <c r="H34" s="26"/>
      <c r="I34" s="26"/>
      <c r="J34" s="26"/>
      <c r="K34" s="27">
        <v>1</v>
      </c>
      <c r="L34" s="27" t="s">
        <v>71</v>
      </c>
      <c r="M34" s="28">
        <v>9</v>
      </c>
      <c r="N34" s="28">
        <f t="shared" si="0"/>
        <v>9</v>
      </c>
      <c r="O34" s="21"/>
      <c r="P34" s="22"/>
    </row>
    <row r="35" spans="2:16" x14ac:dyDescent="0.25">
      <c r="B35" s="98"/>
      <c r="C35" s="9">
        <v>3</v>
      </c>
      <c r="D35" s="9">
        <v>12</v>
      </c>
      <c r="E35" s="9" t="s">
        <v>24</v>
      </c>
      <c r="F35" s="9" t="s">
        <v>9</v>
      </c>
      <c r="G35" s="9"/>
      <c r="H35" s="9"/>
      <c r="I35" s="9"/>
      <c r="J35" s="9"/>
      <c r="K35" s="25">
        <v>1</v>
      </c>
      <c r="L35" s="25" t="s">
        <v>72</v>
      </c>
      <c r="M35" s="23">
        <v>3</v>
      </c>
      <c r="N35" s="23">
        <f t="shared" si="0"/>
        <v>3</v>
      </c>
      <c r="O35" s="21"/>
      <c r="P35" s="22"/>
    </row>
    <row r="36" spans="2:16" x14ac:dyDescent="0.25">
      <c r="B36" s="98"/>
      <c r="C36" s="2">
        <v>4</v>
      </c>
      <c r="D36" s="2">
        <v>3</v>
      </c>
      <c r="E36" s="2" t="s">
        <v>24</v>
      </c>
      <c r="F36" s="2" t="s">
        <v>9</v>
      </c>
      <c r="G36" s="2"/>
      <c r="H36" s="2"/>
      <c r="I36" s="2"/>
      <c r="J36" s="2"/>
      <c r="K36" s="2">
        <v>1</v>
      </c>
      <c r="L36" s="2" t="s">
        <v>66</v>
      </c>
      <c r="M36" s="14">
        <v>4.5</v>
      </c>
      <c r="N36" s="14">
        <f t="shared" si="0"/>
        <v>5</v>
      </c>
    </row>
    <row r="37" spans="2:16" x14ac:dyDescent="0.25">
      <c r="B37" s="98"/>
      <c r="C37" s="2">
        <v>5</v>
      </c>
      <c r="D37" s="2">
        <v>12</v>
      </c>
      <c r="E37" s="2" t="s">
        <v>24</v>
      </c>
      <c r="F37" s="2" t="s">
        <v>9</v>
      </c>
      <c r="G37" s="2"/>
      <c r="H37" s="2"/>
      <c r="I37" s="2"/>
      <c r="J37" s="2"/>
      <c r="K37" s="2">
        <v>1</v>
      </c>
      <c r="L37" s="2" t="s">
        <v>38</v>
      </c>
      <c r="M37" s="14">
        <v>0.83</v>
      </c>
      <c r="N37" s="14">
        <f t="shared" si="0"/>
        <v>1</v>
      </c>
    </row>
    <row r="38" spans="2:16" x14ac:dyDescent="0.25">
      <c r="B38" s="98"/>
      <c r="C38" s="2">
        <v>5</v>
      </c>
      <c r="D38" s="2">
        <v>21</v>
      </c>
      <c r="E38" s="2" t="s">
        <v>24</v>
      </c>
      <c r="F38" s="2" t="s">
        <v>9</v>
      </c>
      <c r="G38" s="2"/>
      <c r="H38" s="2"/>
      <c r="I38" s="2"/>
      <c r="J38" s="2"/>
      <c r="K38" s="2">
        <v>1</v>
      </c>
      <c r="L38" s="20" t="s">
        <v>39</v>
      </c>
      <c r="M38" s="14">
        <v>0.25</v>
      </c>
      <c r="N38" s="14">
        <f t="shared" si="0"/>
        <v>1</v>
      </c>
      <c r="O38" t="s">
        <v>65</v>
      </c>
    </row>
    <row r="39" spans="2:16" x14ac:dyDescent="0.25">
      <c r="B39" s="98"/>
      <c r="C39" s="2">
        <v>7</v>
      </c>
      <c r="D39" s="2">
        <v>6</v>
      </c>
      <c r="E39" s="2" t="s">
        <v>23</v>
      </c>
      <c r="F39" s="2" t="s">
        <v>9</v>
      </c>
      <c r="G39" s="2"/>
      <c r="H39" s="2"/>
      <c r="I39" s="2"/>
      <c r="J39" s="2"/>
      <c r="K39" s="2">
        <v>1</v>
      </c>
      <c r="L39" s="20" t="s">
        <v>52</v>
      </c>
      <c r="M39" s="14">
        <v>0.25</v>
      </c>
      <c r="N39" s="14">
        <f t="shared" si="0"/>
        <v>1</v>
      </c>
    </row>
    <row r="40" spans="2:16" x14ac:dyDescent="0.25">
      <c r="B40" s="98"/>
      <c r="C40" s="2">
        <v>7</v>
      </c>
      <c r="D40" s="2">
        <v>6</v>
      </c>
      <c r="E40" s="2" t="s">
        <v>24</v>
      </c>
      <c r="F40" s="2" t="s">
        <v>9</v>
      </c>
      <c r="G40" s="2"/>
      <c r="H40" s="2"/>
      <c r="I40" s="2"/>
      <c r="J40" s="2"/>
      <c r="K40" s="2">
        <v>1</v>
      </c>
      <c r="L40" s="20" t="s">
        <v>52</v>
      </c>
      <c r="M40" s="14">
        <v>0.25</v>
      </c>
      <c r="N40" s="14">
        <f t="shared" si="0"/>
        <v>1</v>
      </c>
    </row>
    <row r="41" spans="2:16" x14ac:dyDescent="0.25">
      <c r="B41" s="98"/>
      <c r="C41" s="2">
        <v>12</v>
      </c>
      <c r="D41" s="2">
        <v>12</v>
      </c>
      <c r="E41" s="2" t="s">
        <v>23</v>
      </c>
      <c r="F41" s="2"/>
      <c r="G41" s="2"/>
      <c r="H41" s="2"/>
      <c r="I41" s="2"/>
      <c r="J41" s="2" t="s">
        <v>9</v>
      </c>
      <c r="K41" s="2">
        <v>1</v>
      </c>
      <c r="L41" s="20" t="s">
        <v>53</v>
      </c>
      <c r="M41" s="14">
        <v>0.38</v>
      </c>
      <c r="N41" s="14">
        <f t="shared" si="0"/>
        <v>1</v>
      </c>
    </row>
    <row r="42" spans="2:16" x14ac:dyDescent="0.25">
      <c r="B42" s="98"/>
      <c r="C42" s="2">
        <v>12</v>
      </c>
      <c r="D42" s="2">
        <v>3</v>
      </c>
      <c r="E42" s="2" t="s">
        <v>23</v>
      </c>
      <c r="F42" s="2"/>
      <c r="G42" s="2"/>
      <c r="H42" s="2"/>
      <c r="I42" s="2"/>
      <c r="J42" s="2" t="s">
        <v>9</v>
      </c>
      <c r="K42" s="2">
        <v>1</v>
      </c>
      <c r="L42" s="20" t="s">
        <v>16</v>
      </c>
      <c r="M42" s="14">
        <v>0.08</v>
      </c>
      <c r="N42" s="14">
        <f t="shared" si="0"/>
        <v>1</v>
      </c>
    </row>
    <row r="43" spans="2:16" x14ac:dyDescent="0.25">
      <c r="B43" s="98"/>
      <c r="C43" s="2">
        <v>12</v>
      </c>
      <c r="D43" s="2">
        <v>21</v>
      </c>
      <c r="E43" s="2" t="s">
        <v>23</v>
      </c>
      <c r="F43" s="2" t="s">
        <v>9</v>
      </c>
      <c r="G43" s="2"/>
      <c r="H43" s="2"/>
      <c r="I43" s="2"/>
      <c r="J43" s="2"/>
      <c r="K43" s="2">
        <v>1</v>
      </c>
      <c r="L43" s="20" t="s">
        <v>67</v>
      </c>
      <c r="M43" s="14">
        <v>7</v>
      </c>
      <c r="N43" s="14">
        <f t="shared" si="0"/>
        <v>7</v>
      </c>
    </row>
    <row r="44" spans="2:16" x14ac:dyDescent="0.25">
      <c r="B44" s="98"/>
      <c r="C44" s="2">
        <v>13</v>
      </c>
      <c r="D44" s="2">
        <v>22</v>
      </c>
      <c r="E44" s="2" t="s">
        <v>24</v>
      </c>
      <c r="F44" s="2"/>
      <c r="G44" s="2" t="s">
        <v>9</v>
      </c>
      <c r="H44" s="2"/>
      <c r="I44" s="2"/>
      <c r="J44" s="2"/>
      <c r="K44" s="2">
        <v>1</v>
      </c>
      <c r="L44" s="20" t="s">
        <v>40</v>
      </c>
      <c r="M44" s="14">
        <v>0.04</v>
      </c>
      <c r="N44" s="14">
        <f t="shared" si="0"/>
        <v>1</v>
      </c>
    </row>
    <row r="45" spans="2:16" x14ac:dyDescent="0.25">
      <c r="B45" s="98"/>
      <c r="C45" s="2">
        <v>18</v>
      </c>
      <c r="D45" s="2">
        <v>21</v>
      </c>
      <c r="E45" s="2" t="s">
        <v>23</v>
      </c>
      <c r="F45" s="2" t="s">
        <v>9</v>
      </c>
      <c r="G45" s="2"/>
      <c r="H45" s="2"/>
      <c r="I45" s="2"/>
      <c r="J45" s="2"/>
      <c r="K45" s="2">
        <v>1</v>
      </c>
      <c r="L45" s="20" t="s">
        <v>54</v>
      </c>
      <c r="M45" s="14">
        <v>0.5</v>
      </c>
      <c r="N45" s="14">
        <f t="shared" si="0"/>
        <v>1</v>
      </c>
    </row>
    <row r="46" spans="2:16" x14ac:dyDescent="0.25">
      <c r="B46" s="98"/>
      <c r="C46" s="2">
        <v>19</v>
      </c>
      <c r="D46" s="2">
        <v>22</v>
      </c>
      <c r="E46" s="2" t="s">
        <v>24</v>
      </c>
      <c r="F46" s="2"/>
      <c r="G46" s="2"/>
      <c r="H46" s="2"/>
      <c r="I46" s="2"/>
      <c r="J46" s="2" t="s">
        <v>9</v>
      </c>
      <c r="K46" s="2">
        <v>1</v>
      </c>
      <c r="L46" s="20" t="s">
        <v>40</v>
      </c>
      <c r="M46" s="14">
        <v>0.04</v>
      </c>
      <c r="N46" s="14">
        <f t="shared" si="0"/>
        <v>1</v>
      </c>
    </row>
    <row r="47" spans="2:16" x14ac:dyDescent="0.25">
      <c r="B47" s="98"/>
      <c r="C47" s="2">
        <v>20</v>
      </c>
      <c r="D47" s="2">
        <v>12</v>
      </c>
      <c r="E47" s="2" t="s">
        <v>23</v>
      </c>
      <c r="F47" s="2"/>
      <c r="G47" s="2"/>
      <c r="H47" s="2"/>
      <c r="I47" s="2"/>
      <c r="J47" s="2" t="s">
        <v>9</v>
      </c>
      <c r="K47" s="2">
        <v>1</v>
      </c>
      <c r="L47" s="20" t="s">
        <v>43</v>
      </c>
      <c r="M47" s="14">
        <v>0.52</v>
      </c>
      <c r="N47" s="14">
        <f t="shared" si="0"/>
        <v>1</v>
      </c>
    </row>
    <row r="48" spans="2:16" x14ac:dyDescent="0.25">
      <c r="B48" s="98"/>
      <c r="C48" s="2">
        <v>20</v>
      </c>
      <c r="D48" s="2">
        <v>22</v>
      </c>
      <c r="E48" s="2" t="s">
        <v>24</v>
      </c>
      <c r="F48" s="2"/>
      <c r="G48" s="2"/>
      <c r="H48" s="2"/>
      <c r="I48" s="2"/>
      <c r="J48" s="2" t="s">
        <v>9</v>
      </c>
      <c r="K48" s="2">
        <v>1</v>
      </c>
      <c r="L48" s="20" t="s">
        <v>55</v>
      </c>
      <c r="M48" s="14">
        <v>0.25</v>
      </c>
      <c r="N48" s="14">
        <f t="shared" si="0"/>
        <v>1</v>
      </c>
      <c r="O48" t="s">
        <v>65</v>
      </c>
    </row>
    <row r="49" spans="2:19" x14ac:dyDescent="0.25">
      <c r="B49" s="98"/>
      <c r="C49" s="2">
        <v>21</v>
      </c>
      <c r="D49" s="2">
        <v>12</v>
      </c>
      <c r="E49" s="2" t="s">
        <v>23</v>
      </c>
      <c r="F49" s="2"/>
      <c r="G49" s="2"/>
      <c r="H49" s="2"/>
      <c r="I49" s="2"/>
      <c r="J49" s="2" t="s">
        <v>9</v>
      </c>
      <c r="K49" s="2">
        <v>2</v>
      </c>
      <c r="L49" s="2" t="s">
        <v>18</v>
      </c>
      <c r="M49" s="14">
        <v>2.92</v>
      </c>
      <c r="N49" s="14">
        <f t="shared" si="0"/>
        <v>3</v>
      </c>
      <c r="O49" t="s">
        <v>64</v>
      </c>
      <c r="S49">
        <v>0.83</v>
      </c>
    </row>
    <row r="50" spans="2:19" x14ac:dyDescent="0.25">
      <c r="B50" s="98"/>
      <c r="C50" s="2">
        <v>21</v>
      </c>
      <c r="D50" s="2">
        <v>6</v>
      </c>
      <c r="E50" s="2" t="s">
        <v>23</v>
      </c>
      <c r="F50" s="2"/>
      <c r="G50" s="2"/>
      <c r="H50" s="2"/>
      <c r="I50" s="2"/>
      <c r="J50" s="2" t="s">
        <v>9</v>
      </c>
      <c r="K50" s="2">
        <v>1</v>
      </c>
      <c r="L50" s="2" t="s">
        <v>41</v>
      </c>
      <c r="M50" s="14">
        <v>0.83</v>
      </c>
      <c r="N50" s="14">
        <f t="shared" si="0"/>
        <v>1</v>
      </c>
    </row>
    <row r="51" spans="2:19" x14ac:dyDescent="0.25">
      <c r="B51" s="98"/>
      <c r="C51" s="2">
        <v>21</v>
      </c>
      <c r="D51" s="2">
        <v>18</v>
      </c>
      <c r="E51" s="2" t="s">
        <v>24</v>
      </c>
      <c r="F51" s="2"/>
      <c r="G51" s="2"/>
      <c r="H51" s="2"/>
      <c r="I51" s="2"/>
      <c r="J51" s="2" t="s">
        <v>9</v>
      </c>
      <c r="K51" s="2">
        <v>1</v>
      </c>
      <c r="L51" s="2" t="s">
        <v>16</v>
      </c>
      <c r="M51" s="14">
        <v>0.08</v>
      </c>
      <c r="N51" s="14">
        <f t="shared" si="0"/>
        <v>1</v>
      </c>
    </row>
    <row r="52" spans="2:19" x14ac:dyDescent="0.25">
      <c r="B52" s="98"/>
      <c r="C52" s="2">
        <v>22</v>
      </c>
      <c r="D52" s="2">
        <v>18</v>
      </c>
      <c r="E52" s="2" t="s">
        <v>23</v>
      </c>
      <c r="F52" s="2"/>
      <c r="G52" s="2" t="s">
        <v>9</v>
      </c>
      <c r="H52" s="2"/>
      <c r="I52" s="2"/>
      <c r="J52" s="2"/>
      <c r="K52" s="2">
        <v>4</v>
      </c>
      <c r="L52" s="2" t="s">
        <v>16</v>
      </c>
      <c r="M52" s="14">
        <v>0.32</v>
      </c>
      <c r="N52" s="14">
        <f t="shared" si="0"/>
        <v>1</v>
      </c>
    </row>
    <row r="53" spans="2:19" x14ac:dyDescent="0.25">
      <c r="B53" s="98"/>
      <c r="C53" s="2">
        <v>23</v>
      </c>
      <c r="D53" s="2">
        <v>18</v>
      </c>
      <c r="E53" s="2" t="s">
        <v>23</v>
      </c>
      <c r="F53" s="2"/>
      <c r="G53" s="2"/>
      <c r="H53" s="2"/>
      <c r="I53" s="2"/>
      <c r="J53" s="2" t="s">
        <v>9</v>
      </c>
      <c r="K53" s="2">
        <v>1</v>
      </c>
      <c r="L53" s="2" t="s">
        <v>40</v>
      </c>
      <c r="M53" s="14">
        <v>0.04</v>
      </c>
      <c r="N53" s="14">
        <f t="shared" si="0"/>
        <v>1</v>
      </c>
    </row>
    <row r="54" spans="2:19" x14ac:dyDescent="0.25">
      <c r="B54" s="98"/>
      <c r="C54" s="2">
        <v>23</v>
      </c>
      <c r="D54" s="2">
        <v>12</v>
      </c>
      <c r="E54" s="2" t="s">
        <v>23</v>
      </c>
      <c r="F54" s="2"/>
      <c r="G54" s="2"/>
      <c r="H54" s="2"/>
      <c r="I54" s="2"/>
      <c r="J54" s="2" t="s">
        <v>9</v>
      </c>
      <c r="K54" s="2">
        <v>1</v>
      </c>
      <c r="L54" s="2" t="s">
        <v>18</v>
      </c>
      <c r="M54" s="14">
        <v>0.42</v>
      </c>
      <c r="N54" s="14">
        <f t="shared" si="0"/>
        <v>1</v>
      </c>
    </row>
    <row r="55" spans="2:19" x14ac:dyDescent="0.25">
      <c r="B55" s="98"/>
      <c r="C55" s="2">
        <v>23</v>
      </c>
      <c r="D55" s="2">
        <v>6</v>
      </c>
      <c r="E55" s="2" t="s">
        <v>23</v>
      </c>
      <c r="F55" s="2"/>
      <c r="G55" s="2"/>
      <c r="H55" s="2"/>
      <c r="I55" s="2"/>
      <c r="J55" s="2" t="s">
        <v>9</v>
      </c>
      <c r="K55" s="2">
        <v>1</v>
      </c>
      <c r="L55" s="2" t="s">
        <v>18</v>
      </c>
      <c r="M55" s="14">
        <v>0.42</v>
      </c>
      <c r="N55" s="14">
        <f t="shared" si="0"/>
        <v>1</v>
      </c>
    </row>
    <row r="56" spans="2:19" x14ac:dyDescent="0.25">
      <c r="B56" s="98"/>
      <c r="C56" s="2">
        <v>23</v>
      </c>
      <c r="D56" s="2">
        <v>0</v>
      </c>
      <c r="E56" s="24" t="s">
        <v>25</v>
      </c>
      <c r="F56" s="2"/>
      <c r="G56" s="2"/>
      <c r="H56" s="2"/>
      <c r="I56" s="2"/>
      <c r="J56" s="2" t="s">
        <v>9</v>
      </c>
      <c r="K56" s="2">
        <v>1</v>
      </c>
      <c r="L56" s="2" t="s">
        <v>18</v>
      </c>
      <c r="M56" s="14">
        <v>0.42</v>
      </c>
      <c r="N56" s="14">
        <f t="shared" si="0"/>
        <v>1</v>
      </c>
    </row>
    <row r="57" spans="2:19" x14ac:dyDescent="0.25">
      <c r="B57" s="98"/>
      <c r="C57" s="2">
        <v>23</v>
      </c>
      <c r="D57" s="2">
        <v>6</v>
      </c>
      <c r="E57" s="2" t="s">
        <v>24</v>
      </c>
      <c r="F57" s="2"/>
      <c r="G57" s="2"/>
      <c r="H57" s="2"/>
      <c r="I57" s="2"/>
      <c r="J57" s="2" t="s">
        <v>9</v>
      </c>
      <c r="K57" s="2">
        <v>1</v>
      </c>
      <c r="L57" s="2" t="s">
        <v>18</v>
      </c>
      <c r="M57" s="14">
        <v>0.42</v>
      </c>
      <c r="N57" s="14">
        <f t="shared" si="0"/>
        <v>1</v>
      </c>
    </row>
    <row r="58" spans="2:19" x14ac:dyDescent="0.25">
      <c r="B58" s="98"/>
      <c r="C58" s="2">
        <v>23</v>
      </c>
      <c r="D58" s="2">
        <v>12</v>
      </c>
      <c r="E58" s="2" t="s">
        <v>24</v>
      </c>
      <c r="F58" s="2"/>
      <c r="G58" s="2"/>
      <c r="H58" s="2"/>
      <c r="I58" s="2"/>
      <c r="J58" s="2" t="s">
        <v>9</v>
      </c>
      <c r="K58" s="2">
        <v>1</v>
      </c>
      <c r="L58" s="2" t="s">
        <v>42</v>
      </c>
      <c r="M58" s="14">
        <v>0.28000000000000003</v>
      </c>
      <c r="N58" s="14">
        <f t="shared" si="0"/>
        <v>1</v>
      </c>
    </row>
    <row r="59" spans="2:19" x14ac:dyDescent="0.25">
      <c r="B59" s="98"/>
      <c r="C59" s="2">
        <v>23</v>
      </c>
      <c r="D59" s="2">
        <v>18</v>
      </c>
      <c r="E59" s="2" t="s">
        <v>24</v>
      </c>
      <c r="F59" s="2"/>
      <c r="G59" s="2"/>
      <c r="H59" s="2"/>
      <c r="I59" s="2"/>
      <c r="J59" s="2" t="s">
        <v>9</v>
      </c>
      <c r="K59" s="2">
        <v>1</v>
      </c>
      <c r="L59" s="2" t="s">
        <v>43</v>
      </c>
      <c r="M59" s="14">
        <v>0.52</v>
      </c>
      <c r="N59" s="14">
        <f t="shared" si="0"/>
        <v>1</v>
      </c>
    </row>
    <row r="60" spans="2:19" ht="15.75" thickBot="1" x14ac:dyDescent="0.3">
      <c r="B60" s="99"/>
      <c r="C60" s="5">
        <v>23</v>
      </c>
      <c r="D60" s="5">
        <v>18</v>
      </c>
      <c r="E60" s="5" t="s">
        <v>24</v>
      </c>
      <c r="F60" s="5"/>
      <c r="G60" s="5"/>
      <c r="H60" s="5"/>
      <c r="I60" s="5"/>
      <c r="J60" s="5" t="s">
        <v>9</v>
      </c>
      <c r="K60" s="5">
        <v>1</v>
      </c>
      <c r="L60" s="5" t="s">
        <v>42</v>
      </c>
      <c r="M60" s="15">
        <v>0.28000000000000003</v>
      </c>
      <c r="N60" s="15">
        <f t="shared" si="0"/>
        <v>1</v>
      </c>
      <c r="O60" s="21">
        <f>+SUM(N34:N60)</f>
        <v>49</v>
      </c>
      <c r="P60" s="22" t="s">
        <v>60</v>
      </c>
    </row>
    <row r="61" spans="2:19" x14ac:dyDescent="0.25">
      <c r="B61" s="97">
        <v>5786</v>
      </c>
      <c r="C61" s="4">
        <v>5</v>
      </c>
      <c r="D61" s="4">
        <v>21</v>
      </c>
      <c r="E61" s="4" t="s">
        <v>24</v>
      </c>
      <c r="F61" s="4"/>
      <c r="G61" s="4"/>
      <c r="H61" s="4"/>
      <c r="I61" s="4"/>
      <c r="J61" s="4" t="s">
        <v>9</v>
      </c>
      <c r="K61" s="4">
        <v>1</v>
      </c>
      <c r="L61" s="4" t="s">
        <v>13</v>
      </c>
      <c r="M61" s="13">
        <v>0.08</v>
      </c>
      <c r="N61" s="13">
        <f t="shared" si="0"/>
        <v>1</v>
      </c>
    </row>
    <row r="62" spans="2:19" x14ac:dyDescent="0.25">
      <c r="B62" s="98"/>
      <c r="C62" s="2">
        <v>7</v>
      </c>
      <c r="D62" s="2">
        <v>5.8</v>
      </c>
      <c r="E62" s="2" t="s">
        <v>23</v>
      </c>
      <c r="F62" s="2"/>
      <c r="G62" s="2"/>
      <c r="H62" s="2"/>
      <c r="I62" s="2"/>
      <c r="J62" s="2" t="s">
        <v>9</v>
      </c>
      <c r="K62" s="2">
        <v>1</v>
      </c>
      <c r="L62" s="2" t="s">
        <v>12</v>
      </c>
      <c r="M62" s="14">
        <v>0.42</v>
      </c>
      <c r="N62" s="14">
        <f t="shared" si="0"/>
        <v>1</v>
      </c>
    </row>
    <row r="63" spans="2:19" x14ac:dyDescent="0.25">
      <c r="B63" s="98"/>
      <c r="C63" s="2">
        <v>7</v>
      </c>
      <c r="D63" s="2">
        <v>0</v>
      </c>
      <c r="E63" s="2" t="s">
        <v>25</v>
      </c>
      <c r="F63" s="2"/>
      <c r="G63" s="2"/>
      <c r="H63" s="2"/>
      <c r="I63" s="2"/>
      <c r="J63" s="2" t="s">
        <v>9</v>
      </c>
      <c r="K63" s="2">
        <v>1</v>
      </c>
      <c r="L63" s="2" t="s">
        <v>12</v>
      </c>
      <c r="M63" s="14">
        <v>0.42</v>
      </c>
      <c r="N63" s="14">
        <f t="shared" si="0"/>
        <v>1</v>
      </c>
    </row>
    <row r="64" spans="2:19" x14ac:dyDescent="0.25">
      <c r="B64" s="98"/>
      <c r="C64" s="2">
        <v>7</v>
      </c>
      <c r="D64" s="2">
        <v>5.8</v>
      </c>
      <c r="E64" s="2" t="s">
        <v>24</v>
      </c>
      <c r="F64" s="2"/>
      <c r="G64" s="2"/>
      <c r="H64" s="2"/>
      <c r="I64" s="2"/>
      <c r="J64" s="2" t="s">
        <v>9</v>
      </c>
      <c r="K64" s="2">
        <v>1</v>
      </c>
      <c r="L64" s="2" t="s">
        <v>12</v>
      </c>
      <c r="M64" s="14">
        <v>0.42</v>
      </c>
      <c r="N64" s="14">
        <f t="shared" si="0"/>
        <v>1</v>
      </c>
    </row>
    <row r="65" spans="2:19" x14ac:dyDescent="0.25">
      <c r="B65" s="98"/>
      <c r="C65" s="2">
        <v>7</v>
      </c>
      <c r="D65" s="2">
        <v>11.6</v>
      </c>
      <c r="E65" s="2" t="s">
        <v>24</v>
      </c>
      <c r="F65" s="2"/>
      <c r="G65" s="2"/>
      <c r="H65" s="2"/>
      <c r="I65" s="2"/>
      <c r="J65" s="2" t="s">
        <v>9</v>
      </c>
      <c r="K65" s="2">
        <v>1</v>
      </c>
      <c r="L65" s="2" t="s">
        <v>12</v>
      </c>
      <c r="M65" s="14">
        <v>0.42</v>
      </c>
      <c r="N65" s="14">
        <f t="shared" si="0"/>
        <v>1</v>
      </c>
    </row>
    <row r="66" spans="2:19" x14ac:dyDescent="0.25">
      <c r="B66" s="98"/>
      <c r="C66" s="2">
        <v>7</v>
      </c>
      <c r="D66" s="2">
        <v>8.6999999999999993</v>
      </c>
      <c r="E66" s="2" t="s">
        <v>24</v>
      </c>
      <c r="F66" s="2"/>
      <c r="G66" s="2" t="s">
        <v>9</v>
      </c>
      <c r="H66" s="2"/>
      <c r="I66" s="2"/>
      <c r="J66" s="2"/>
      <c r="K66" s="2">
        <v>2</v>
      </c>
      <c r="L66" s="2" t="s">
        <v>14</v>
      </c>
      <c r="M66" s="14">
        <v>1</v>
      </c>
      <c r="N66" s="14">
        <f t="shared" si="0"/>
        <v>1</v>
      </c>
      <c r="O66" t="s">
        <v>63</v>
      </c>
      <c r="S66">
        <v>0.22</v>
      </c>
    </row>
    <row r="67" spans="2:19" x14ac:dyDescent="0.25">
      <c r="B67" s="98"/>
      <c r="C67" s="2">
        <v>12</v>
      </c>
      <c r="D67" s="2">
        <v>2.9</v>
      </c>
      <c r="E67" s="2" t="s">
        <v>23</v>
      </c>
      <c r="F67" s="2" t="s">
        <v>9</v>
      </c>
      <c r="G67" s="2"/>
      <c r="H67" s="2"/>
      <c r="I67" s="2"/>
      <c r="J67" s="2"/>
      <c r="K67" s="2">
        <v>1</v>
      </c>
      <c r="L67" s="2" t="s">
        <v>15</v>
      </c>
      <c r="M67" s="14">
        <v>0.14000000000000001</v>
      </c>
      <c r="N67" s="14">
        <f t="shared" ref="N67:N74" si="1">+ROUNDUP(M67,0)</f>
        <v>1</v>
      </c>
    </row>
    <row r="68" spans="2:19" x14ac:dyDescent="0.25">
      <c r="B68" s="98"/>
      <c r="C68" s="2">
        <v>13</v>
      </c>
      <c r="D68" s="2">
        <v>5.8</v>
      </c>
      <c r="E68" s="2" t="s">
        <v>23</v>
      </c>
      <c r="F68" s="2"/>
      <c r="G68" s="2"/>
      <c r="H68" s="2"/>
      <c r="I68" s="2"/>
      <c r="J68" s="2" t="s">
        <v>9</v>
      </c>
      <c r="K68" s="2">
        <v>1</v>
      </c>
      <c r="L68" s="2" t="s">
        <v>48</v>
      </c>
      <c r="M68" s="14">
        <v>1.25</v>
      </c>
      <c r="N68" s="14">
        <f t="shared" si="1"/>
        <v>2</v>
      </c>
    </row>
    <row r="69" spans="2:19" x14ac:dyDescent="0.25">
      <c r="B69" s="98"/>
      <c r="C69" s="2">
        <v>15</v>
      </c>
      <c r="D69" s="2">
        <v>17.399999999999999</v>
      </c>
      <c r="E69" s="2" t="s">
        <v>23</v>
      </c>
      <c r="F69" s="2"/>
      <c r="G69" s="2"/>
      <c r="H69" s="2"/>
      <c r="I69" s="2"/>
      <c r="J69" s="2" t="s">
        <v>9</v>
      </c>
      <c r="K69" s="2">
        <v>1</v>
      </c>
      <c r="L69" s="2" t="s">
        <v>16</v>
      </c>
      <c r="M69" s="14">
        <v>0.08</v>
      </c>
      <c r="N69" s="14">
        <f t="shared" si="1"/>
        <v>1</v>
      </c>
    </row>
    <row r="70" spans="2:19" x14ac:dyDescent="0.25">
      <c r="B70" s="98"/>
      <c r="C70" s="2">
        <v>15</v>
      </c>
      <c r="D70" s="2">
        <v>0</v>
      </c>
      <c r="E70" s="2" t="s">
        <v>25</v>
      </c>
      <c r="F70" s="2"/>
      <c r="G70" s="2"/>
      <c r="H70" s="2"/>
      <c r="I70" s="2"/>
      <c r="J70" s="2" t="s">
        <v>9</v>
      </c>
      <c r="K70" s="2">
        <v>1</v>
      </c>
      <c r="L70" s="2" t="s">
        <v>17</v>
      </c>
      <c r="M70" s="14">
        <v>2.14</v>
      </c>
      <c r="N70" s="14">
        <f t="shared" si="1"/>
        <v>3</v>
      </c>
    </row>
    <row r="71" spans="2:19" x14ac:dyDescent="0.25">
      <c r="B71" s="98"/>
      <c r="C71" s="2">
        <v>18</v>
      </c>
      <c r="D71" s="2">
        <v>11.6</v>
      </c>
      <c r="E71" s="2" t="s">
        <v>23</v>
      </c>
      <c r="F71" s="2"/>
      <c r="G71" s="2"/>
      <c r="H71" s="2"/>
      <c r="I71" s="2"/>
      <c r="J71" s="2" t="s">
        <v>9</v>
      </c>
      <c r="K71" s="2">
        <v>1</v>
      </c>
      <c r="L71" s="2" t="s">
        <v>18</v>
      </c>
      <c r="M71" s="14">
        <v>0.42</v>
      </c>
      <c r="N71" s="14">
        <f t="shared" si="1"/>
        <v>1</v>
      </c>
    </row>
    <row r="72" spans="2:19" x14ac:dyDescent="0.25">
      <c r="B72" s="98"/>
      <c r="C72" s="2">
        <v>18</v>
      </c>
      <c r="D72" s="2">
        <v>11.6</v>
      </c>
      <c r="E72" s="2" t="s">
        <v>23</v>
      </c>
      <c r="F72" s="2"/>
      <c r="G72" s="2"/>
      <c r="H72" s="2"/>
      <c r="I72" s="2"/>
      <c r="J72" s="2" t="s">
        <v>9</v>
      </c>
      <c r="K72" s="2">
        <v>1</v>
      </c>
      <c r="L72" s="2" t="s">
        <v>19</v>
      </c>
      <c r="M72" s="14">
        <v>0.06</v>
      </c>
      <c r="N72" s="14">
        <f t="shared" si="1"/>
        <v>1</v>
      </c>
    </row>
    <row r="73" spans="2:19" x14ac:dyDescent="0.25">
      <c r="B73" s="98"/>
      <c r="C73" s="2">
        <v>21</v>
      </c>
      <c r="D73" s="2">
        <v>20.3</v>
      </c>
      <c r="E73" s="2" t="s">
        <v>23</v>
      </c>
      <c r="F73" s="2" t="s">
        <v>9</v>
      </c>
      <c r="G73" s="2"/>
      <c r="H73" s="2"/>
      <c r="I73" s="2"/>
      <c r="J73" s="2"/>
      <c r="K73" s="2">
        <v>2</v>
      </c>
      <c r="L73" s="2" t="s">
        <v>20</v>
      </c>
      <c r="M73" s="14">
        <v>1</v>
      </c>
      <c r="N73" s="14">
        <f t="shared" si="1"/>
        <v>1</v>
      </c>
      <c r="O73" t="s">
        <v>63</v>
      </c>
      <c r="S73">
        <v>0.17</v>
      </c>
    </row>
    <row r="74" spans="2:19" ht="15.75" thickBot="1" x14ac:dyDescent="0.3">
      <c r="B74" s="99"/>
      <c r="C74" s="5">
        <v>22</v>
      </c>
      <c r="D74" s="5">
        <v>20.3</v>
      </c>
      <c r="E74" s="5" t="s">
        <v>23</v>
      </c>
      <c r="F74" s="5"/>
      <c r="G74" s="5" t="s">
        <v>9</v>
      </c>
      <c r="H74" s="5"/>
      <c r="I74" s="5"/>
      <c r="J74" s="5"/>
      <c r="K74" s="5">
        <v>1</v>
      </c>
      <c r="L74" s="5" t="s">
        <v>13</v>
      </c>
      <c r="M74" s="15">
        <v>0.08</v>
      </c>
      <c r="N74" s="15">
        <f t="shared" si="1"/>
        <v>1</v>
      </c>
      <c r="O74" s="21">
        <f>+SUM(N61:N74)</f>
        <v>17</v>
      </c>
      <c r="P74" s="22" t="s">
        <v>60</v>
      </c>
    </row>
    <row r="75" spans="2:19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2:19" x14ac:dyDescent="0.2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2:19" x14ac:dyDescent="0.2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2:19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2:19" x14ac:dyDescent="0.2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2:19" x14ac:dyDescent="0.2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2:14" x14ac:dyDescent="0.2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2:14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2:14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2:14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2:14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2:14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2:14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2:14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2:14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2:14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2:14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2:14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2:14" x14ac:dyDescent="0.2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2:14" x14ac:dyDescent="0.2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2:14" x14ac:dyDescent="0.2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2:14" x14ac:dyDescent="0.2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2:14" x14ac:dyDescent="0.25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2:14" x14ac:dyDescent="0.2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2:14" x14ac:dyDescent="0.2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</sheetData>
  <mergeCells count="5">
    <mergeCell ref="B61:B74"/>
    <mergeCell ref="F2:J2"/>
    <mergeCell ref="B4:B16"/>
    <mergeCell ref="B17:B33"/>
    <mergeCell ref="B34:B60"/>
  </mergeCells>
  <pageMargins left="0.25" right="0.25" top="0.75" bottom="0.75" header="0.3" footer="0.3"/>
  <pageSetup scale="75" fitToHeight="2" orientation="landscape" r:id="rId1"/>
  <rowBreaks count="1" manualBreakCount="1">
    <brk id="33" min="1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5CE2B-588D-4F8D-8981-81A09A625373}">
  <dimension ref="B1:C8"/>
  <sheetViews>
    <sheetView tabSelected="1" workbookViewId="0">
      <selection activeCell="B2" sqref="B2:C8"/>
    </sheetView>
  </sheetViews>
  <sheetFormatPr defaultRowHeight="15" x14ac:dyDescent="0.25"/>
  <cols>
    <col min="2" max="3" width="11.7109375" customWidth="1"/>
  </cols>
  <sheetData>
    <row r="1" spans="2:3" ht="15.75" thickBot="1" x14ac:dyDescent="0.3"/>
    <row r="2" spans="2:3" ht="15.75" customHeight="1" thickBot="1" x14ac:dyDescent="0.3">
      <c r="B2" s="114" t="s">
        <v>75</v>
      </c>
      <c r="C2" s="115"/>
    </row>
    <row r="3" spans="2:3" ht="15.75" customHeight="1" thickBot="1" x14ac:dyDescent="0.3">
      <c r="B3" s="94" t="s">
        <v>76</v>
      </c>
      <c r="C3" s="116" t="s">
        <v>77</v>
      </c>
    </row>
    <row r="4" spans="2:3" ht="15.75" customHeight="1" x14ac:dyDescent="0.25">
      <c r="B4" s="117">
        <v>5780</v>
      </c>
      <c r="C4" s="122">
        <f>SUM('5780'!N4:N16)</f>
        <v>66</v>
      </c>
    </row>
    <row r="5" spans="2:3" ht="15.75" customHeight="1" x14ac:dyDescent="0.25">
      <c r="B5" s="118">
        <v>5781</v>
      </c>
      <c r="C5" s="123">
        <f>SUM('5781'!N4:N20)</f>
        <v>71</v>
      </c>
    </row>
    <row r="6" spans="2:3" ht="15.75" customHeight="1" x14ac:dyDescent="0.25">
      <c r="B6" s="118">
        <v>5785</v>
      </c>
      <c r="C6" s="123">
        <f>SUM('5785'!N4:N30)</f>
        <v>117</v>
      </c>
    </row>
    <row r="7" spans="2:3" ht="15.75" customHeight="1" thickBot="1" x14ac:dyDescent="0.3">
      <c r="B7" s="119">
        <v>5786</v>
      </c>
      <c r="C7" s="124">
        <f>SUM('5786'!N4:N17)</f>
        <v>56</v>
      </c>
    </row>
    <row r="8" spans="2:3" ht="15.75" customHeight="1" thickBot="1" x14ac:dyDescent="0.3">
      <c r="B8" s="120" t="s">
        <v>78</v>
      </c>
      <c r="C8" s="121">
        <f>+SUM(C4:C7)</f>
        <v>310</v>
      </c>
    </row>
  </sheetData>
  <mergeCells count="1">
    <mergeCell ref="B2:C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83FDA-29F0-44FA-97D9-7924A9FFFE76}">
  <dimension ref="B1:P41"/>
  <sheetViews>
    <sheetView zoomScale="85" zoomScaleNormal="85" workbookViewId="0">
      <selection activeCell="I24" sqref="I24"/>
    </sheetView>
  </sheetViews>
  <sheetFormatPr defaultRowHeight="15" x14ac:dyDescent="0.25"/>
  <cols>
    <col min="1" max="1" width="1.28515625" customWidth="1"/>
    <col min="11" max="11" width="0" hidden="1" customWidth="1"/>
    <col min="12" max="12" width="14.140625" hidden="1" customWidth="1"/>
    <col min="13" max="13" width="13.140625" hidden="1" customWidth="1"/>
    <col min="14" max="14" width="13.140625" customWidth="1"/>
  </cols>
  <sheetData>
    <row r="1" spans="2:16" ht="15.75" thickBot="1" x14ac:dyDescent="0.3"/>
    <row r="2" spans="2:16" ht="16.5" thickTop="1" thickBot="1" x14ac:dyDescent="0.3">
      <c r="B2" s="57"/>
      <c r="C2" s="57"/>
      <c r="D2" s="57"/>
      <c r="E2" s="78" t="s">
        <v>74</v>
      </c>
      <c r="F2" s="102" t="s">
        <v>3</v>
      </c>
      <c r="G2" s="103"/>
      <c r="H2" s="103"/>
      <c r="I2" s="103"/>
      <c r="J2" s="104"/>
      <c r="K2" s="79"/>
      <c r="L2" s="79"/>
      <c r="M2" s="80" t="s">
        <v>56</v>
      </c>
      <c r="N2" s="81" t="s">
        <v>56</v>
      </c>
    </row>
    <row r="3" spans="2:16" ht="16.5" thickTop="1" thickBot="1" x14ac:dyDescent="0.3">
      <c r="B3" s="58" t="s">
        <v>0</v>
      </c>
      <c r="C3" s="59" t="s">
        <v>1</v>
      </c>
      <c r="D3" s="60" t="s">
        <v>2</v>
      </c>
      <c r="E3" s="61" t="s">
        <v>22</v>
      </c>
      <c r="F3" s="59" t="s">
        <v>4</v>
      </c>
      <c r="G3" s="62" t="s">
        <v>5</v>
      </c>
      <c r="H3" s="62" t="s">
        <v>6</v>
      </c>
      <c r="I3" s="62" t="s">
        <v>7</v>
      </c>
      <c r="J3" s="60" t="s">
        <v>8</v>
      </c>
      <c r="K3" s="63" t="s">
        <v>10</v>
      </c>
      <c r="L3" s="64" t="s">
        <v>11</v>
      </c>
      <c r="M3" s="60" t="s">
        <v>57</v>
      </c>
      <c r="N3" s="65" t="s">
        <v>57</v>
      </c>
    </row>
    <row r="4" spans="2:16" x14ac:dyDescent="0.25">
      <c r="B4" s="105">
        <v>5780</v>
      </c>
      <c r="C4" s="32">
        <v>7</v>
      </c>
      <c r="D4" s="40">
        <v>12</v>
      </c>
      <c r="E4" s="54" t="s">
        <v>23</v>
      </c>
      <c r="F4" s="32"/>
      <c r="G4" s="4"/>
      <c r="H4" s="4"/>
      <c r="I4" s="4"/>
      <c r="J4" s="40" t="s">
        <v>9</v>
      </c>
      <c r="K4" s="37">
        <v>1</v>
      </c>
      <c r="L4" s="4" t="s">
        <v>26</v>
      </c>
      <c r="M4" s="13">
        <v>3.75</v>
      </c>
      <c r="N4" s="66">
        <f>MAX(+ROUNDUP(M4,0),4)</f>
        <v>4</v>
      </c>
    </row>
    <row r="5" spans="2:16" x14ac:dyDescent="0.25">
      <c r="B5" s="106"/>
      <c r="C5" s="33">
        <v>11</v>
      </c>
      <c r="D5" s="41">
        <v>12</v>
      </c>
      <c r="E5" s="50" t="s">
        <v>24</v>
      </c>
      <c r="F5" s="33"/>
      <c r="G5" s="2"/>
      <c r="H5" s="2"/>
      <c r="I5" s="2"/>
      <c r="J5" s="41" t="s">
        <v>9</v>
      </c>
      <c r="K5" s="38">
        <v>1</v>
      </c>
      <c r="L5" s="2" t="s">
        <v>27</v>
      </c>
      <c r="M5" s="14">
        <v>0.75</v>
      </c>
      <c r="N5" s="67">
        <f>MAX(+ROUNDUP(M5,0),4)</f>
        <v>4</v>
      </c>
    </row>
    <row r="6" spans="2:16" x14ac:dyDescent="0.25">
      <c r="B6" s="106"/>
      <c r="C6" s="33">
        <v>11</v>
      </c>
      <c r="D6" s="41">
        <v>18</v>
      </c>
      <c r="E6" s="50" t="s">
        <v>24</v>
      </c>
      <c r="F6" s="33"/>
      <c r="G6" s="2"/>
      <c r="H6" s="2"/>
      <c r="I6" s="2"/>
      <c r="J6" s="41" t="s">
        <v>9</v>
      </c>
      <c r="K6" s="38">
        <v>4</v>
      </c>
      <c r="L6" s="2" t="s">
        <v>28</v>
      </c>
      <c r="M6" s="14">
        <v>11.67</v>
      </c>
      <c r="N6" s="67">
        <f t="shared" ref="N6:N16" si="0">MAX(+ROUNDUP(M6,0),4)</f>
        <v>12</v>
      </c>
    </row>
    <row r="7" spans="2:16" x14ac:dyDescent="0.25">
      <c r="B7" s="106"/>
      <c r="C7" s="33">
        <v>15</v>
      </c>
      <c r="D7" s="41">
        <v>6</v>
      </c>
      <c r="E7" s="50" t="s">
        <v>24</v>
      </c>
      <c r="F7" s="33"/>
      <c r="G7" s="2"/>
      <c r="H7" s="2"/>
      <c r="I7" s="2"/>
      <c r="J7" s="41" t="s">
        <v>9</v>
      </c>
      <c r="K7" s="38">
        <v>1</v>
      </c>
      <c r="L7" s="2" t="s">
        <v>69</v>
      </c>
      <c r="M7" s="14">
        <v>0.254</v>
      </c>
      <c r="N7" s="67">
        <f t="shared" si="0"/>
        <v>4</v>
      </c>
    </row>
    <row r="8" spans="2:16" x14ac:dyDescent="0.25">
      <c r="B8" s="106"/>
      <c r="C8" s="33">
        <v>16</v>
      </c>
      <c r="D8" s="41">
        <v>18</v>
      </c>
      <c r="E8" s="50" t="s">
        <v>24</v>
      </c>
      <c r="F8" s="33"/>
      <c r="G8" s="2"/>
      <c r="H8" s="2"/>
      <c r="I8" s="2"/>
      <c r="J8" s="41" t="s">
        <v>9</v>
      </c>
      <c r="K8" s="38">
        <v>1</v>
      </c>
      <c r="L8" s="2" t="s">
        <v>29</v>
      </c>
      <c r="M8" s="14">
        <v>1.33</v>
      </c>
      <c r="N8" s="67">
        <f t="shared" si="0"/>
        <v>4</v>
      </c>
    </row>
    <row r="9" spans="2:16" x14ac:dyDescent="0.25">
      <c r="B9" s="106"/>
      <c r="C9" s="33">
        <v>16</v>
      </c>
      <c r="D9" s="41">
        <v>22</v>
      </c>
      <c r="E9" s="50" t="s">
        <v>24</v>
      </c>
      <c r="F9" s="33"/>
      <c r="G9" s="2"/>
      <c r="H9" s="2"/>
      <c r="I9" s="2"/>
      <c r="J9" s="41" t="s">
        <v>9</v>
      </c>
      <c r="K9" s="38">
        <v>1</v>
      </c>
      <c r="L9" s="2" t="s">
        <v>30</v>
      </c>
      <c r="M9" s="14">
        <v>1.67</v>
      </c>
      <c r="N9" s="67">
        <f t="shared" si="0"/>
        <v>4</v>
      </c>
    </row>
    <row r="10" spans="2:16" x14ac:dyDescent="0.25">
      <c r="B10" s="106"/>
      <c r="C10" s="33">
        <v>18</v>
      </c>
      <c r="D10" s="41">
        <v>6</v>
      </c>
      <c r="E10" s="50" t="s">
        <v>23</v>
      </c>
      <c r="F10" s="33"/>
      <c r="G10" s="2"/>
      <c r="H10" s="2"/>
      <c r="I10" s="2"/>
      <c r="J10" s="41" t="s">
        <v>9</v>
      </c>
      <c r="K10" s="38">
        <v>1</v>
      </c>
      <c r="L10" s="2" t="s">
        <v>31</v>
      </c>
      <c r="M10" s="14">
        <v>1.04</v>
      </c>
      <c r="N10" s="67">
        <f t="shared" si="0"/>
        <v>4</v>
      </c>
    </row>
    <row r="11" spans="2:16" x14ac:dyDescent="0.25">
      <c r="B11" s="106"/>
      <c r="C11" s="33">
        <v>18</v>
      </c>
      <c r="D11" s="41">
        <v>6</v>
      </c>
      <c r="E11" s="50" t="s">
        <v>24</v>
      </c>
      <c r="F11" s="33"/>
      <c r="G11" s="2"/>
      <c r="H11" s="2"/>
      <c r="I11" s="2"/>
      <c r="J11" s="41" t="s">
        <v>9</v>
      </c>
      <c r="K11" s="38">
        <v>1</v>
      </c>
      <c r="L11" s="2" t="s">
        <v>32</v>
      </c>
      <c r="M11" s="14">
        <v>1</v>
      </c>
      <c r="N11" s="67">
        <f t="shared" si="0"/>
        <v>4</v>
      </c>
    </row>
    <row r="12" spans="2:16" x14ac:dyDescent="0.25">
      <c r="B12" s="106"/>
      <c r="C12" s="33">
        <v>20</v>
      </c>
      <c r="D12" s="41">
        <v>18</v>
      </c>
      <c r="E12" s="50" t="s">
        <v>23</v>
      </c>
      <c r="F12" s="33"/>
      <c r="G12" s="2"/>
      <c r="H12" s="2"/>
      <c r="I12" s="2"/>
      <c r="J12" s="41" t="s">
        <v>9</v>
      </c>
      <c r="K12" s="38">
        <v>3</v>
      </c>
      <c r="L12" s="2" t="s">
        <v>33</v>
      </c>
      <c r="M12" s="14">
        <v>7.78</v>
      </c>
      <c r="N12" s="67">
        <f t="shared" si="0"/>
        <v>8</v>
      </c>
    </row>
    <row r="13" spans="2:16" x14ac:dyDescent="0.25">
      <c r="B13" s="106"/>
      <c r="C13" s="33">
        <v>20</v>
      </c>
      <c r="D13" s="41">
        <v>12</v>
      </c>
      <c r="E13" s="50" t="s">
        <v>23</v>
      </c>
      <c r="F13" s="33"/>
      <c r="G13" s="2"/>
      <c r="H13" s="2"/>
      <c r="I13" s="2"/>
      <c r="J13" s="41" t="s">
        <v>9</v>
      </c>
      <c r="K13" s="38">
        <v>2</v>
      </c>
      <c r="L13" s="2" t="s">
        <v>34</v>
      </c>
      <c r="M13" s="14">
        <v>5.83</v>
      </c>
      <c r="N13" s="67">
        <f t="shared" si="0"/>
        <v>6</v>
      </c>
    </row>
    <row r="14" spans="2:16" x14ac:dyDescent="0.25">
      <c r="B14" s="106"/>
      <c r="C14" s="33">
        <v>20</v>
      </c>
      <c r="D14" s="41">
        <v>6</v>
      </c>
      <c r="E14" s="50" t="s">
        <v>23</v>
      </c>
      <c r="F14" s="33"/>
      <c r="G14" s="2"/>
      <c r="H14" s="2"/>
      <c r="I14" s="2"/>
      <c r="J14" s="41" t="s">
        <v>9</v>
      </c>
      <c r="K14" s="38">
        <v>1</v>
      </c>
      <c r="L14" s="2" t="s">
        <v>35</v>
      </c>
      <c r="M14" s="14">
        <v>0.78</v>
      </c>
      <c r="N14" s="67">
        <f t="shared" si="0"/>
        <v>4</v>
      </c>
    </row>
    <row r="15" spans="2:16" x14ac:dyDescent="0.25">
      <c r="B15" s="106"/>
      <c r="C15" s="33">
        <v>20</v>
      </c>
      <c r="D15" s="41">
        <v>6</v>
      </c>
      <c r="E15" s="50" t="s">
        <v>24</v>
      </c>
      <c r="F15" s="33"/>
      <c r="G15" s="2"/>
      <c r="H15" s="2"/>
      <c r="I15" s="2"/>
      <c r="J15" s="41" t="s">
        <v>9</v>
      </c>
      <c r="K15" s="38">
        <v>1</v>
      </c>
      <c r="L15" s="2" t="s">
        <v>44</v>
      </c>
      <c r="M15" s="14">
        <v>0.44</v>
      </c>
      <c r="N15" s="67">
        <f t="shared" si="0"/>
        <v>4</v>
      </c>
    </row>
    <row r="16" spans="2:16" ht="15.75" thickBot="1" x14ac:dyDescent="0.3">
      <c r="B16" s="107"/>
      <c r="C16" s="68">
        <v>21</v>
      </c>
      <c r="D16" s="69">
        <v>22</v>
      </c>
      <c r="E16" s="70" t="s">
        <v>24</v>
      </c>
      <c r="F16" s="68" t="s">
        <v>9</v>
      </c>
      <c r="G16" s="71"/>
      <c r="H16" s="71"/>
      <c r="I16" s="71"/>
      <c r="J16" s="69"/>
      <c r="K16" s="72">
        <v>1</v>
      </c>
      <c r="L16" s="71" t="s">
        <v>46</v>
      </c>
      <c r="M16" s="73">
        <v>0.39</v>
      </c>
      <c r="N16" s="95">
        <f t="shared" si="0"/>
        <v>4</v>
      </c>
      <c r="O16" s="21"/>
      <c r="P16" s="22"/>
    </row>
    <row r="17" spans="2:14" ht="15.75" thickTop="1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96"/>
    </row>
    <row r="18" spans="2:14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2:14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2:14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2:14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2:14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2:14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2:14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2:14" x14ac:dyDescent="0.25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2:14" x14ac:dyDescent="0.25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2:14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2:14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2:14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2:14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2:14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2:14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2:14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2:14" x14ac:dyDescent="0.2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2:14" x14ac:dyDescent="0.2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2:14" x14ac:dyDescent="0.2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2:14" x14ac:dyDescent="0.2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2:14" x14ac:dyDescent="0.2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2:14" x14ac:dyDescent="0.2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2:14" x14ac:dyDescent="0.2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2:14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</sheetData>
  <mergeCells count="2">
    <mergeCell ref="F2:J2"/>
    <mergeCell ref="B4:B16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90820-DBE0-4DAA-A0D4-C4026C5D4FB7}">
  <dimension ref="B1:P45"/>
  <sheetViews>
    <sheetView zoomScale="85" zoomScaleNormal="85" workbookViewId="0">
      <selection activeCell="P15" sqref="P15"/>
    </sheetView>
  </sheetViews>
  <sheetFormatPr defaultRowHeight="15" x14ac:dyDescent="0.25"/>
  <cols>
    <col min="1" max="1" width="1.28515625" customWidth="1"/>
    <col min="11" max="11" width="0" hidden="1" customWidth="1"/>
    <col min="12" max="12" width="14.140625" hidden="1" customWidth="1"/>
    <col min="13" max="13" width="13.140625" hidden="1" customWidth="1"/>
    <col min="14" max="14" width="13.140625" customWidth="1"/>
  </cols>
  <sheetData>
    <row r="1" spans="2:14" ht="15.75" thickBot="1" x14ac:dyDescent="0.3"/>
    <row r="2" spans="2:14" ht="16.5" thickTop="1" thickBot="1" x14ac:dyDescent="0.3">
      <c r="B2" s="57"/>
      <c r="C2" s="57"/>
      <c r="D2" s="57"/>
      <c r="E2" s="78" t="s">
        <v>74</v>
      </c>
      <c r="F2" s="102" t="s">
        <v>3</v>
      </c>
      <c r="G2" s="103"/>
      <c r="H2" s="103"/>
      <c r="I2" s="103"/>
      <c r="J2" s="104"/>
      <c r="K2" s="79"/>
      <c r="L2" s="79"/>
      <c r="M2" s="80" t="s">
        <v>56</v>
      </c>
      <c r="N2" s="81" t="s">
        <v>56</v>
      </c>
    </row>
    <row r="3" spans="2:14" ht="16.5" thickTop="1" thickBot="1" x14ac:dyDescent="0.3">
      <c r="B3" s="58" t="s">
        <v>0</v>
      </c>
      <c r="C3" s="59" t="s">
        <v>1</v>
      </c>
      <c r="D3" s="60" t="s">
        <v>2</v>
      </c>
      <c r="E3" s="61" t="s">
        <v>22</v>
      </c>
      <c r="F3" s="59" t="s">
        <v>4</v>
      </c>
      <c r="G3" s="62" t="s">
        <v>5</v>
      </c>
      <c r="H3" s="62" t="s">
        <v>6</v>
      </c>
      <c r="I3" s="62" t="s">
        <v>7</v>
      </c>
      <c r="J3" s="60" t="s">
        <v>8</v>
      </c>
      <c r="K3" s="63" t="s">
        <v>10</v>
      </c>
      <c r="L3" s="64" t="s">
        <v>11</v>
      </c>
      <c r="M3" s="60" t="s">
        <v>57</v>
      </c>
      <c r="N3" s="65" t="s">
        <v>57</v>
      </c>
    </row>
    <row r="4" spans="2:14" x14ac:dyDescent="0.25">
      <c r="B4" s="105">
        <v>5781</v>
      </c>
      <c r="C4" s="32">
        <v>3</v>
      </c>
      <c r="D4" s="55">
        <v>17.399999999999999</v>
      </c>
      <c r="E4" s="54" t="s">
        <v>23</v>
      </c>
      <c r="F4" s="32"/>
      <c r="G4" s="4"/>
      <c r="H4" s="4"/>
      <c r="I4" s="4"/>
      <c r="J4" s="40" t="s">
        <v>9</v>
      </c>
      <c r="K4" s="52">
        <v>1</v>
      </c>
      <c r="L4" s="10" t="s">
        <v>13</v>
      </c>
      <c r="M4" s="13">
        <v>0.08</v>
      </c>
      <c r="N4" s="66">
        <f>MAX(+ROUNDUP(M4,0),4)</f>
        <v>4</v>
      </c>
    </row>
    <row r="5" spans="2:14" x14ac:dyDescent="0.25">
      <c r="B5" s="106"/>
      <c r="C5" s="33">
        <v>3</v>
      </c>
      <c r="D5" s="56">
        <v>8.6999999999999993</v>
      </c>
      <c r="E5" s="50" t="s">
        <v>23</v>
      </c>
      <c r="F5" s="33" t="s">
        <v>9</v>
      </c>
      <c r="G5" s="2"/>
      <c r="H5" s="2"/>
      <c r="I5" s="2"/>
      <c r="J5" s="41"/>
      <c r="K5" s="53">
        <v>1</v>
      </c>
      <c r="L5" s="11" t="s">
        <v>36</v>
      </c>
      <c r="M5" s="14">
        <v>0.1</v>
      </c>
      <c r="N5" s="67">
        <f t="shared" ref="N5:N20" si="0">MAX(+ROUNDUP(M5,0),4)</f>
        <v>4</v>
      </c>
    </row>
    <row r="6" spans="2:14" x14ac:dyDescent="0.25">
      <c r="B6" s="106"/>
      <c r="C6" s="33">
        <v>4</v>
      </c>
      <c r="D6" s="56">
        <v>17.399999999999999</v>
      </c>
      <c r="E6" s="50" t="s">
        <v>23</v>
      </c>
      <c r="F6" s="33"/>
      <c r="G6" s="2"/>
      <c r="H6" s="2"/>
      <c r="I6" s="2"/>
      <c r="J6" s="41" t="s">
        <v>9</v>
      </c>
      <c r="K6" s="53">
        <v>1</v>
      </c>
      <c r="L6" s="11" t="s">
        <v>47</v>
      </c>
      <c r="M6" s="14">
        <v>0.04</v>
      </c>
      <c r="N6" s="67">
        <f t="shared" si="0"/>
        <v>4</v>
      </c>
    </row>
    <row r="7" spans="2:14" x14ac:dyDescent="0.25">
      <c r="B7" s="106"/>
      <c r="C7" s="33">
        <v>4</v>
      </c>
      <c r="D7" s="56">
        <v>0</v>
      </c>
      <c r="E7" s="50" t="s">
        <v>25</v>
      </c>
      <c r="F7" s="33"/>
      <c r="G7" s="2"/>
      <c r="H7" s="2"/>
      <c r="I7" s="2"/>
      <c r="J7" s="41" t="s">
        <v>9</v>
      </c>
      <c r="K7" s="53">
        <v>1</v>
      </c>
      <c r="L7" s="11" t="s">
        <v>47</v>
      </c>
      <c r="M7" s="14">
        <v>0.04</v>
      </c>
      <c r="N7" s="67">
        <f t="shared" si="0"/>
        <v>4</v>
      </c>
    </row>
    <row r="8" spans="2:14" x14ac:dyDescent="0.25">
      <c r="B8" s="106"/>
      <c r="C8" s="33">
        <v>6</v>
      </c>
      <c r="D8" s="56">
        <v>2.9</v>
      </c>
      <c r="E8" s="50" t="s">
        <v>24</v>
      </c>
      <c r="F8" s="33" t="s">
        <v>9</v>
      </c>
      <c r="G8" s="2"/>
      <c r="H8" s="2"/>
      <c r="I8" s="2"/>
      <c r="J8" s="41"/>
      <c r="K8" s="53">
        <v>1</v>
      </c>
      <c r="L8" s="11" t="s">
        <v>37</v>
      </c>
      <c r="M8" s="14">
        <v>0.2</v>
      </c>
      <c r="N8" s="67">
        <f t="shared" si="0"/>
        <v>4</v>
      </c>
    </row>
    <row r="9" spans="2:14" x14ac:dyDescent="0.25">
      <c r="B9" s="106"/>
      <c r="C9" s="33">
        <v>7</v>
      </c>
      <c r="D9" s="56">
        <v>11.6</v>
      </c>
      <c r="E9" s="50" t="s">
        <v>23</v>
      </c>
      <c r="F9" s="33"/>
      <c r="G9" s="2"/>
      <c r="H9" s="2"/>
      <c r="I9" s="2"/>
      <c r="J9" s="41" t="s">
        <v>9</v>
      </c>
      <c r="K9" s="53">
        <v>1</v>
      </c>
      <c r="L9" s="11" t="s">
        <v>19</v>
      </c>
      <c r="M9" s="14">
        <v>0.06</v>
      </c>
      <c r="N9" s="67">
        <f t="shared" si="0"/>
        <v>4</v>
      </c>
    </row>
    <row r="10" spans="2:14" x14ac:dyDescent="0.25">
      <c r="B10" s="106"/>
      <c r="C10" s="33">
        <v>7</v>
      </c>
      <c r="D10" s="56">
        <v>0</v>
      </c>
      <c r="E10" s="50" t="s">
        <v>25</v>
      </c>
      <c r="F10" s="33"/>
      <c r="G10" s="2"/>
      <c r="H10" s="2"/>
      <c r="I10" s="2"/>
      <c r="J10" s="41" t="s">
        <v>9</v>
      </c>
      <c r="K10" s="53">
        <v>1</v>
      </c>
      <c r="L10" s="11" t="s">
        <v>48</v>
      </c>
      <c r="M10" s="14">
        <v>1.25</v>
      </c>
      <c r="N10" s="67">
        <f t="shared" si="0"/>
        <v>4</v>
      </c>
    </row>
    <row r="11" spans="2:14" x14ac:dyDescent="0.25">
      <c r="B11" s="106"/>
      <c r="C11" s="33">
        <v>7</v>
      </c>
      <c r="D11" s="56">
        <v>5.8</v>
      </c>
      <c r="E11" s="50" t="s">
        <v>24</v>
      </c>
      <c r="F11" s="33"/>
      <c r="G11" s="2"/>
      <c r="H11" s="2"/>
      <c r="I11" s="2"/>
      <c r="J11" s="41" t="s">
        <v>9</v>
      </c>
      <c r="K11" s="53">
        <v>1</v>
      </c>
      <c r="L11" s="11" t="s">
        <v>49</v>
      </c>
      <c r="M11" s="14">
        <v>0.88</v>
      </c>
      <c r="N11" s="67">
        <f t="shared" si="0"/>
        <v>4</v>
      </c>
    </row>
    <row r="12" spans="2:14" x14ac:dyDescent="0.25">
      <c r="B12" s="106"/>
      <c r="C12" s="33">
        <v>10</v>
      </c>
      <c r="D12" s="56">
        <v>2.9</v>
      </c>
      <c r="E12" s="50" t="s">
        <v>24</v>
      </c>
      <c r="F12" s="33"/>
      <c r="G12" s="2"/>
      <c r="H12" s="2"/>
      <c r="I12" s="2"/>
      <c r="J12" s="41" t="s">
        <v>9</v>
      </c>
      <c r="K12" s="53">
        <v>1</v>
      </c>
      <c r="L12" s="11" t="s">
        <v>40</v>
      </c>
      <c r="M12" s="14">
        <v>0.04</v>
      </c>
      <c r="N12" s="67">
        <f t="shared" si="0"/>
        <v>4</v>
      </c>
    </row>
    <row r="13" spans="2:14" x14ac:dyDescent="0.25">
      <c r="B13" s="106"/>
      <c r="C13" s="33">
        <v>11</v>
      </c>
      <c r="D13" s="56">
        <v>11.6</v>
      </c>
      <c r="E13" s="50" t="s">
        <v>24</v>
      </c>
      <c r="F13" s="33"/>
      <c r="G13" s="2"/>
      <c r="H13" s="2"/>
      <c r="I13" s="2"/>
      <c r="J13" s="41" t="s">
        <v>9</v>
      </c>
      <c r="K13" s="53">
        <v>2</v>
      </c>
      <c r="L13" s="11" t="s">
        <v>50</v>
      </c>
      <c r="M13" s="14">
        <v>2.92</v>
      </c>
      <c r="N13" s="67">
        <f t="shared" si="0"/>
        <v>4</v>
      </c>
    </row>
    <row r="14" spans="2:14" x14ac:dyDescent="0.25">
      <c r="B14" s="106"/>
      <c r="C14" s="33">
        <v>12</v>
      </c>
      <c r="D14" s="56">
        <v>2.9</v>
      </c>
      <c r="E14" s="50" t="s">
        <v>23</v>
      </c>
      <c r="F14" s="33"/>
      <c r="G14" s="2"/>
      <c r="H14" s="2"/>
      <c r="I14" s="2"/>
      <c r="J14" s="41" t="s">
        <v>9</v>
      </c>
      <c r="K14" s="53">
        <v>1</v>
      </c>
      <c r="L14" s="11" t="s">
        <v>18</v>
      </c>
      <c r="M14" s="14">
        <v>0.42</v>
      </c>
      <c r="N14" s="67">
        <f t="shared" si="0"/>
        <v>4</v>
      </c>
    </row>
    <row r="15" spans="2:14" x14ac:dyDescent="0.25">
      <c r="B15" s="106"/>
      <c r="C15" s="33">
        <v>14</v>
      </c>
      <c r="D15" s="56">
        <v>20.3</v>
      </c>
      <c r="E15" s="50" t="s">
        <v>24</v>
      </c>
      <c r="F15" s="33"/>
      <c r="G15" s="2" t="s">
        <v>9</v>
      </c>
      <c r="H15" s="2"/>
      <c r="I15" s="2"/>
      <c r="J15" s="41"/>
      <c r="K15" s="53">
        <v>1</v>
      </c>
      <c r="L15" s="11" t="s">
        <v>50</v>
      </c>
      <c r="M15" s="14">
        <v>0.39</v>
      </c>
      <c r="N15" s="67">
        <f t="shared" si="0"/>
        <v>4</v>
      </c>
    </row>
    <row r="16" spans="2:14" x14ac:dyDescent="0.25">
      <c r="B16" s="106"/>
      <c r="C16" s="33">
        <v>17</v>
      </c>
      <c r="D16" s="56">
        <v>17.399999999999999</v>
      </c>
      <c r="E16" s="50" t="s">
        <v>24</v>
      </c>
      <c r="F16" s="33" t="s">
        <v>9</v>
      </c>
      <c r="G16" s="2"/>
      <c r="H16" s="2"/>
      <c r="I16" s="2"/>
      <c r="J16" s="41"/>
      <c r="K16" s="53">
        <v>1</v>
      </c>
      <c r="L16" s="11" t="s">
        <v>70</v>
      </c>
      <c r="M16" s="14">
        <v>7</v>
      </c>
      <c r="N16" s="67">
        <f t="shared" si="0"/>
        <v>7</v>
      </c>
    </row>
    <row r="17" spans="2:16" x14ac:dyDescent="0.25">
      <c r="B17" s="106"/>
      <c r="C17" s="33">
        <v>19</v>
      </c>
      <c r="D17" s="56">
        <v>11.6</v>
      </c>
      <c r="E17" s="50" t="s">
        <v>24</v>
      </c>
      <c r="F17" s="33"/>
      <c r="G17" s="2"/>
      <c r="H17" s="2"/>
      <c r="I17" s="2"/>
      <c r="J17" s="41" t="s">
        <v>9</v>
      </c>
      <c r="K17" s="53">
        <v>1</v>
      </c>
      <c r="L17" s="11" t="s">
        <v>20</v>
      </c>
      <c r="M17" s="14">
        <v>0.09</v>
      </c>
      <c r="N17" s="67">
        <f t="shared" si="0"/>
        <v>4</v>
      </c>
    </row>
    <row r="18" spans="2:16" x14ac:dyDescent="0.25">
      <c r="B18" s="106"/>
      <c r="C18" s="33">
        <v>21</v>
      </c>
      <c r="D18" s="56">
        <v>11.6</v>
      </c>
      <c r="E18" s="50" t="s">
        <v>23</v>
      </c>
      <c r="F18" s="33"/>
      <c r="G18" s="2"/>
      <c r="H18" s="2"/>
      <c r="I18" s="2"/>
      <c r="J18" s="41" t="s">
        <v>9</v>
      </c>
      <c r="K18" s="53">
        <v>1</v>
      </c>
      <c r="L18" s="11" t="s">
        <v>45</v>
      </c>
      <c r="M18" s="14">
        <v>0.17</v>
      </c>
      <c r="N18" s="67">
        <f t="shared" si="0"/>
        <v>4</v>
      </c>
    </row>
    <row r="19" spans="2:16" x14ac:dyDescent="0.25">
      <c r="B19" s="106"/>
      <c r="C19" s="33">
        <v>21</v>
      </c>
      <c r="D19" s="56">
        <v>17.399999999999999</v>
      </c>
      <c r="E19" s="50" t="s">
        <v>24</v>
      </c>
      <c r="F19" s="33"/>
      <c r="G19" s="2"/>
      <c r="H19" s="2"/>
      <c r="I19" s="2"/>
      <c r="J19" s="41" t="s">
        <v>9</v>
      </c>
      <c r="K19" s="53">
        <v>1</v>
      </c>
      <c r="L19" s="11" t="s">
        <v>45</v>
      </c>
      <c r="M19" s="14">
        <v>0.17</v>
      </c>
      <c r="N19" s="67">
        <f t="shared" si="0"/>
        <v>4</v>
      </c>
    </row>
    <row r="20" spans="2:16" ht="15.75" thickBot="1" x14ac:dyDescent="0.3">
      <c r="B20" s="107"/>
      <c r="C20" s="68">
        <v>22</v>
      </c>
      <c r="D20" s="75">
        <v>17.399999999999999</v>
      </c>
      <c r="E20" s="70" t="s">
        <v>24</v>
      </c>
      <c r="F20" s="68"/>
      <c r="G20" s="71"/>
      <c r="H20" s="71"/>
      <c r="I20" s="71"/>
      <c r="J20" s="69" t="s">
        <v>9</v>
      </c>
      <c r="K20" s="76">
        <v>1</v>
      </c>
      <c r="L20" s="77" t="s">
        <v>51</v>
      </c>
      <c r="M20" s="73">
        <v>0.67</v>
      </c>
      <c r="N20" s="74">
        <f t="shared" si="0"/>
        <v>4</v>
      </c>
      <c r="O20" s="21"/>
      <c r="P20" s="22"/>
    </row>
    <row r="21" spans="2:16" ht="15.75" thickTop="1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2:16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2:16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2:16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2:16" x14ac:dyDescent="0.25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2:16" x14ac:dyDescent="0.25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2:16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2:16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2:16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2:16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2:16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2:16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2:14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2:14" x14ac:dyDescent="0.2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2:14" x14ac:dyDescent="0.2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2:14" x14ac:dyDescent="0.2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2:14" x14ac:dyDescent="0.2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2:14" x14ac:dyDescent="0.2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2:14" x14ac:dyDescent="0.2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2:14" x14ac:dyDescent="0.2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2:14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2:14" x14ac:dyDescent="0.2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2:14" x14ac:dyDescent="0.2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2:14" x14ac:dyDescent="0.2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2:14" x14ac:dyDescent="0.2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</sheetData>
  <mergeCells count="2">
    <mergeCell ref="F2:J2"/>
    <mergeCell ref="B4:B2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15DDA7-86A0-4B35-A1D5-2D5B1CEF7F97}">
  <dimension ref="B1:P55"/>
  <sheetViews>
    <sheetView zoomScale="85" zoomScaleNormal="85" workbookViewId="0">
      <selection activeCell="N5" sqref="N5:N30"/>
    </sheetView>
  </sheetViews>
  <sheetFormatPr defaultRowHeight="15" x14ac:dyDescent="0.25"/>
  <cols>
    <col min="1" max="1" width="1.28515625" customWidth="1"/>
    <col min="11" max="11" width="0" hidden="1" customWidth="1"/>
    <col min="12" max="12" width="14.140625" hidden="1" customWidth="1"/>
    <col min="13" max="13" width="13.140625" hidden="1" customWidth="1"/>
    <col min="14" max="14" width="13.140625" customWidth="1"/>
  </cols>
  <sheetData>
    <row r="1" spans="2:16" ht="15.75" thickBot="1" x14ac:dyDescent="0.3"/>
    <row r="2" spans="2:16" ht="16.5" thickTop="1" thickBot="1" x14ac:dyDescent="0.3">
      <c r="B2" s="31"/>
      <c r="C2" s="31"/>
      <c r="D2" s="31"/>
      <c r="E2" s="82" t="s">
        <v>74</v>
      </c>
      <c r="F2" s="108" t="s">
        <v>3</v>
      </c>
      <c r="G2" s="109"/>
      <c r="H2" s="109"/>
      <c r="I2" s="109"/>
      <c r="J2" s="110"/>
      <c r="K2" s="83"/>
      <c r="L2" s="83"/>
      <c r="M2" s="84" t="s">
        <v>56</v>
      </c>
      <c r="N2" s="65" t="s">
        <v>56</v>
      </c>
    </row>
    <row r="3" spans="2:16" ht="15.75" thickBot="1" x14ac:dyDescent="0.3">
      <c r="B3" s="85" t="s">
        <v>0</v>
      </c>
      <c r="C3" s="39" t="s">
        <v>1</v>
      </c>
      <c r="D3" s="30" t="s">
        <v>2</v>
      </c>
      <c r="E3" s="19" t="s">
        <v>22</v>
      </c>
      <c r="F3" s="39" t="s">
        <v>4</v>
      </c>
      <c r="G3" s="29" t="s">
        <v>5</v>
      </c>
      <c r="H3" s="29" t="s">
        <v>6</v>
      </c>
      <c r="I3" s="29" t="s">
        <v>7</v>
      </c>
      <c r="J3" s="30" t="s">
        <v>8</v>
      </c>
      <c r="K3" s="36" t="s">
        <v>10</v>
      </c>
      <c r="L3" s="17" t="s">
        <v>11</v>
      </c>
      <c r="M3" s="30" t="s">
        <v>57</v>
      </c>
      <c r="N3" s="86" t="s">
        <v>57</v>
      </c>
    </row>
    <row r="4" spans="2:16" x14ac:dyDescent="0.25">
      <c r="B4" s="105">
        <v>5785</v>
      </c>
      <c r="C4" s="44">
        <v>3</v>
      </c>
      <c r="D4" s="45">
        <v>9</v>
      </c>
      <c r="E4" s="48" t="s">
        <v>23</v>
      </c>
      <c r="F4" s="44" t="s">
        <v>9</v>
      </c>
      <c r="G4" s="26"/>
      <c r="H4" s="26"/>
      <c r="I4" s="26"/>
      <c r="J4" s="45"/>
      <c r="K4" s="42">
        <v>1</v>
      </c>
      <c r="L4" s="27" t="s">
        <v>71</v>
      </c>
      <c r="M4" s="28">
        <v>9</v>
      </c>
      <c r="N4" s="87">
        <f>MAX(+ROUNDUP(M4,0),4)</f>
        <v>9</v>
      </c>
      <c r="O4" s="21"/>
      <c r="P4" s="22"/>
    </row>
    <row r="5" spans="2:16" x14ac:dyDescent="0.25">
      <c r="B5" s="106"/>
      <c r="C5" s="46">
        <v>3</v>
      </c>
      <c r="D5" s="47">
        <v>12</v>
      </c>
      <c r="E5" s="49" t="s">
        <v>24</v>
      </c>
      <c r="F5" s="46" t="s">
        <v>9</v>
      </c>
      <c r="G5" s="9"/>
      <c r="H5" s="9"/>
      <c r="I5" s="9"/>
      <c r="J5" s="47"/>
      <c r="K5" s="43">
        <v>1</v>
      </c>
      <c r="L5" s="25" t="s">
        <v>72</v>
      </c>
      <c r="M5" s="23">
        <v>3</v>
      </c>
      <c r="N5" s="88">
        <f t="shared" ref="N5:N30" si="0">MAX(+ROUNDUP(M5,0),4)</f>
        <v>4</v>
      </c>
      <c r="O5" s="21"/>
      <c r="P5" s="22"/>
    </row>
    <row r="6" spans="2:16" x14ac:dyDescent="0.25">
      <c r="B6" s="106"/>
      <c r="C6" s="33">
        <v>4</v>
      </c>
      <c r="D6" s="41">
        <v>3</v>
      </c>
      <c r="E6" s="50" t="s">
        <v>24</v>
      </c>
      <c r="F6" s="33" t="s">
        <v>9</v>
      </c>
      <c r="G6" s="2"/>
      <c r="H6" s="2"/>
      <c r="I6" s="2"/>
      <c r="J6" s="41"/>
      <c r="K6" s="38">
        <v>1</v>
      </c>
      <c r="L6" s="2" t="s">
        <v>66</v>
      </c>
      <c r="M6" s="14">
        <v>4.5</v>
      </c>
      <c r="N6" s="67">
        <f t="shared" si="0"/>
        <v>5</v>
      </c>
    </row>
    <row r="7" spans="2:16" x14ac:dyDescent="0.25">
      <c r="B7" s="106"/>
      <c r="C7" s="33">
        <v>5</v>
      </c>
      <c r="D7" s="41">
        <v>12</v>
      </c>
      <c r="E7" s="50" t="s">
        <v>24</v>
      </c>
      <c r="F7" s="33" t="s">
        <v>9</v>
      </c>
      <c r="G7" s="2"/>
      <c r="H7" s="2"/>
      <c r="I7" s="2"/>
      <c r="J7" s="41"/>
      <c r="K7" s="38">
        <v>1</v>
      </c>
      <c r="L7" s="2" t="s">
        <v>38</v>
      </c>
      <c r="M7" s="14">
        <v>0.83</v>
      </c>
      <c r="N7" s="67">
        <f t="shared" si="0"/>
        <v>4</v>
      </c>
    </row>
    <row r="8" spans="2:16" x14ac:dyDescent="0.25">
      <c r="B8" s="106"/>
      <c r="C8" s="33">
        <v>5</v>
      </c>
      <c r="D8" s="41">
        <v>21</v>
      </c>
      <c r="E8" s="50" t="s">
        <v>24</v>
      </c>
      <c r="F8" s="33" t="s">
        <v>9</v>
      </c>
      <c r="G8" s="2"/>
      <c r="H8" s="2"/>
      <c r="I8" s="2"/>
      <c r="J8" s="41"/>
      <c r="K8" s="38">
        <v>1</v>
      </c>
      <c r="L8" s="20" t="s">
        <v>39</v>
      </c>
      <c r="M8" s="14">
        <v>0.25</v>
      </c>
      <c r="N8" s="67">
        <f t="shared" si="0"/>
        <v>4</v>
      </c>
    </row>
    <row r="9" spans="2:16" x14ac:dyDescent="0.25">
      <c r="B9" s="106"/>
      <c r="C9" s="33">
        <v>7</v>
      </c>
      <c r="D9" s="41">
        <v>6</v>
      </c>
      <c r="E9" s="50" t="s">
        <v>23</v>
      </c>
      <c r="F9" s="33" t="s">
        <v>9</v>
      </c>
      <c r="G9" s="2"/>
      <c r="H9" s="2"/>
      <c r="I9" s="2"/>
      <c r="J9" s="41"/>
      <c r="K9" s="38">
        <v>1</v>
      </c>
      <c r="L9" s="20" t="s">
        <v>52</v>
      </c>
      <c r="M9" s="14">
        <v>0.25</v>
      </c>
      <c r="N9" s="67">
        <f t="shared" si="0"/>
        <v>4</v>
      </c>
    </row>
    <row r="10" spans="2:16" x14ac:dyDescent="0.25">
      <c r="B10" s="106"/>
      <c r="C10" s="33">
        <v>7</v>
      </c>
      <c r="D10" s="41">
        <v>6</v>
      </c>
      <c r="E10" s="50" t="s">
        <v>24</v>
      </c>
      <c r="F10" s="33" t="s">
        <v>9</v>
      </c>
      <c r="G10" s="2"/>
      <c r="H10" s="2"/>
      <c r="I10" s="2"/>
      <c r="J10" s="41"/>
      <c r="K10" s="38">
        <v>1</v>
      </c>
      <c r="L10" s="20" t="s">
        <v>52</v>
      </c>
      <c r="M10" s="14">
        <v>0.25</v>
      </c>
      <c r="N10" s="67">
        <f t="shared" si="0"/>
        <v>4</v>
      </c>
    </row>
    <row r="11" spans="2:16" x14ac:dyDescent="0.25">
      <c r="B11" s="106"/>
      <c r="C11" s="33">
        <v>12</v>
      </c>
      <c r="D11" s="41">
        <v>12</v>
      </c>
      <c r="E11" s="50" t="s">
        <v>23</v>
      </c>
      <c r="F11" s="33"/>
      <c r="G11" s="2"/>
      <c r="H11" s="2"/>
      <c r="I11" s="2"/>
      <c r="J11" s="41" t="s">
        <v>9</v>
      </c>
      <c r="K11" s="38">
        <v>1</v>
      </c>
      <c r="L11" s="20" t="s">
        <v>53</v>
      </c>
      <c r="M11" s="14">
        <v>0.38</v>
      </c>
      <c r="N11" s="67">
        <f t="shared" si="0"/>
        <v>4</v>
      </c>
    </row>
    <row r="12" spans="2:16" x14ac:dyDescent="0.25">
      <c r="B12" s="106"/>
      <c r="C12" s="33">
        <v>12</v>
      </c>
      <c r="D12" s="41">
        <v>3</v>
      </c>
      <c r="E12" s="50" t="s">
        <v>23</v>
      </c>
      <c r="F12" s="33"/>
      <c r="G12" s="2"/>
      <c r="H12" s="2"/>
      <c r="I12" s="2"/>
      <c r="J12" s="41" t="s">
        <v>9</v>
      </c>
      <c r="K12" s="38">
        <v>1</v>
      </c>
      <c r="L12" s="20" t="s">
        <v>16</v>
      </c>
      <c r="M12" s="14">
        <v>0.08</v>
      </c>
      <c r="N12" s="67">
        <f t="shared" si="0"/>
        <v>4</v>
      </c>
    </row>
    <row r="13" spans="2:16" x14ac:dyDescent="0.25">
      <c r="B13" s="106"/>
      <c r="C13" s="33">
        <v>12</v>
      </c>
      <c r="D13" s="41">
        <v>21</v>
      </c>
      <c r="E13" s="50" t="s">
        <v>23</v>
      </c>
      <c r="F13" s="33" t="s">
        <v>9</v>
      </c>
      <c r="G13" s="2"/>
      <c r="H13" s="2"/>
      <c r="I13" s="2"/>
      <c r="J13" s="41"/>
      <c r="K13" s="38">
        <v>1</v>
      </c>
      <c r="L13" s="20" t="s">
        <v>67</v>
      </c>
      <c r="M13" s="14">
        <v>7</v>
      </c>
      <c r="N13" s="67">
        <f t="shared" si="0"/>
        <v>7</v>
      </c>
    </row>
    <row r="14" spans="2:16" x14ac:dyDescent="0.25">
      <c r="B14" s="106"/>
      <c r="C14" s="33">
        <v>13</v>
      </c>
      <c r="D14" s="41">
        <v>22</v>
      </c>
      <c r="E14" s="50" t="s">
        <v>24</v>
      </c>
      <c r="F14" s="33"/>
      <c r="G14" s="2" t="s">
        <v>9</v>
      </c>
      <c r="H14" s="2"/>
      <c r="I14" s="2"/>
      <c r="J14" s="41"/>
      <c r="K14" s="38">
        <v>1</v>
      </c>
      <c r="L14" s="20" t="s">
        <v>40</v>
      </c>
      <c r="M14" s="14">
        <v>0.04</v>
      </c>
      <c r="N14" s="67">
        <f t="shared" si="0"/>
        <v>4</v>
      </c>
    </row>
    <row r="15" spans="2:16" x14ac:dyDescent="0.25">
      <c r="B15" s="106"/>
      <c r="C15" s="33">
        <v>18</v>
      </c>
      <c r="D15" s="41">
        <v>21</v>
      </c>
      <c r="E15" s="50" t="s">
        <v>23</v>
      </c>
      <c r="F15" s="33" t="s">
        <v>9</v>
      </c>
      <c r="G15" s="2"/>
      <c r="H15" s="2"/>
      <c r="I15" s="2"/>
      <c r="J15" s="41"/>
      <c r="K15" s="38">
        <v>1</v>
      </c>
      <c r="L15" s="20" t="s">
        <v>54</v>
      </c>
      <c r="M15" s="14">
        <v>0.5</v>
      </c>
      <c r="N15" s="67">
        <f t="shared" si="0"/>
        <v>4</v>
      </c>
    </row>
    <row r="16" spans="2:16" x14ac:dyDescent="0.25">
      <c r="B16" s="106"/>
      <c r="C16" s="33">
        <v>19</v>
      </c>
      <c r="D16" s="41">
        <v>22</v>
      </c>
      <c r="E16" s="50" t="s">
        <v>24</v>
      </c>
      <c r="F16" s="33"/>
      <c r="G16" s="2"/>
      <c r="H16" s="2"/>
      <c r="I16" s="2"/>
      <c r="J16" s="41" t="s">
        <v>9</v>
      </c>
      <c r="K16" s="38">
        <v>1</v>
      </c>
      <c r="L16" s="20" t="s">
        <v>40</v>
      </c>
      <c r="M16" s="14">
        <v>0.04</v>
      </c>
      <c r="N16" s="67">
        <f t="shared" si="0"/>
        <v>4</v>
      </c>
    </row>
    <row r="17" spans="2:16" x14ac:dyDescent="0.25">
      <c r="B17" s="106"/>
      <c r="C17" s="33">
        <v>20</v>
      </c>
      <c r="D17" s="41">
        <v>12</v>
      </c>
      <c r="E17" s="50" t="s">
        <v>23</v>
      </c>
      <c r="F17" s="33"/>
      <c r="G17" s="2"/>
      <c r="H17" s="2"/>
      <c r="I17" s="2"/>
      <c r="J17" s="41" t="s">
        <v>9</v>
      </c>
      <c r="K17" s="38">
        <v>1</v>
      </c>
      <c r="L17" s="20" t="s">
        <v>43</v>
      </c>
      <c r="M17" s="14">
        <v>0.52</v>
      </c>
      <c r="N17" s="67">
        <f t="shared" si="0"/>
        <v>4</v>
      </c>
    </row>
    <row r="18" spans="2:16" x14ac:dyDescent="0.25">
      <c r="B18" s="106"/>
      <c r="C18" s="33">
        <v>20</v>
      </c>
      <c r="D18" s="41">
        <v>22</v>
      </c>
      <c r="E18" s="50" t="s">
        <v>24</v>
      </c>
      <c r="F18" s="33"/>
      <c r="G18" s="2"/>
      <c r="H18" s="2"/>
      <c r="I18" s="2"/>
      <c r="J18" s="41" t="s">
        <v>9</v>
      </c>
      <c r="K18" s="38">
        <v>1</v>
      </c>
      <c r="L18" s="20" t="s">
        <v>55</v>
      </c>
      <c r="M18" s="14">
        <v>0.25</v>
      </c>
      <c r="N18" s="67">
        <f t="shared" si="0"/>
        <v>4</v>
      </c>
    </row>
    <row r="19" spans="2:16" x14ac:dyDescent="0.25">
      <c r="B19" s="106"/>
      <c r="C19" s="33">
        <v>21</v>
      </c>
      <c r="D19" s="41">
        <v>12</v>
      </c>
      <c r="E19" s="50" t="s">
        <v>23</v>
      </c>
      <c r="F19" s="33"/>
      <c r="G19" s="2"/>
      <c r="H19" s="2"/>
      <c r="I19" s="2"/>
      <c r="J19" s="41" t="s">
        <v>9</v>
      </c>
      <c r="K19" s="38">
        <v>2</v>
      </c>
      <c r="L19" s="2" t="s">
        <v>18</v>
      </c>
      <c r="M19" s="14">
        <v>2.92</v>
      </c>
      <c r="N19" s="67">
        <f t="shared" si="0"/>
        <v>4</v>
      </c>
    </row>
    <row r="20" spans="2:16" x14ac:dyDescent="0.25">
      <c r="B20" s="106"/>
      <c r="C20" s="33">
        <v>21</v>
      </c>
      <c r="D20" s="41">
        <v>6</v>
      </c>
      <c r="E20" s="50" t="s">
        <v>23</v>
      </c>
      <c r="F20" s="33"/>
      <c r="G20" s="2"/>
      <c r="H20" s="2"/>
      <c r="I20" s="2"/>
      <c r="J20" s="41" t="s">
        <v>9</v>
      </c>
      <c r="K20" s="38">
        <v>1</v>
      </c>
      <c r="L20" s="2" t="s">
        <v>41</v>
      </c>
      <c r="M20" s="14">
        <v>0.83</v>
      </c>
      <c r="N20" s="67">
        <f t="shared" si="0"/>
        <v>4</v>
      </c>
    </row>
    <row r="21" spans="2:16" x14ac:dyDescent="0.25">
      <c r="B21" s="106"/>
      <c r="C21" s="33">
        <v>21</v>
      </c>
      <c r="D21" s="41">
        <v>18</v>
      </c>
      <c r="E21" s="50" t="s">
        <v>24</v>
      </c>
      <c r="F21" s="33"/>
      <c r="G21" s="2"/>
      <c r="H21" s="2"/>
      <c r="I21" s="2"/>
      <c r="J21" s="41" t="s">
        <v>9</v>
      </c>
      <c r="K21" s="38">
        <v>1</v>
      </c>
      <c r="L21" s="2" t="s">
        <v>16</v>
      </c>
      <c r="M21" s="14">
        <v>0.08</v>
      </c>
      <c r="N21" s="67">
        <f t="shared" si="0"/>
        <v>4</v>
      </c>
    </row>
    <row r="22" spans="2:16" x14ac:dyDescent="0.25">
      <c r="B22" s="106"/>
      <c r="C22" s="33">
        <v>22</v>
      </c>
      <c r="D22" s="41">
        <v>18</v>
      </c>
      <c r="E22" s="50" t="s">
        <v>23</v>
      </c>
      <c r="F22" s="33"/>
      <c r="G22" s="2" t="s">
        <v>9</v>
      </c>
      <c r="H22" s="2"/>
      <c r="I22" s="2"/>
      <c r="J22" s="41"/>
      <c r="K22" s="38">
        <v>4</v>
      </c>
      <c r="L22" s="2" t="s">
        <v>16</v>
      </c>
      <c r="M22" s="14">
        <v>0.32</v>
      </c>
      <c r="N22" s="67">
        <f t="shared" si="0"/>
        <v>4</v>
      </c>
    </row>
    <row r="23" spans="2:16" x14ac:dyDescent="0.25">
      <c r="B23" s="106"/>
      <c r="C23" s="33">
        <v>23</v>
      </c>
      <c r="D23" s="41">
        <v>18</v>
      </c>
      <c r="E23" s="50" t="s">
        <v>23</v>
      </c>
      <c r="F23" s="33"/>
      <c r="G23" s="2"/>
      <c r="H23" s="2"/>
      <c r="I23" s="2"/>
      <c r="J23" s="41" t="s">
        <v>9</v>
      </c>
      <c r="K23" s="38">
        <v>1</v>
      </c>
      <c r="L23" s="2" t="s">
        <v>40</v>
      </c>
      <c r="M23" s="14">
        <v>0.04</v>
      </c>
      <c r="N23" s="67">
        <f t="shared" si="0"/>
        <v>4</v>
      </c>
    </row>
    <row r="24" spans="2:16" x14ac:dyDescent="0.25">
      <c r="B24" s="106"/>
      <c r="C24" s="33">
        <v>23</v>
      </c>
      <c r="D24" s="41">
        <v>12</v>
      </c>
      <c r="E24" s="50" t="s">
        <v>23</v>
      </c>
      <c r="F24" s="33"/>
      <c r="G24" s="2"/>
      <c r="H24" s="2"/>
      <c r="I24" s="2"/>
      <c r="J24" s="41" t="s">
        <v>9</v>
      </c>
      <c r="K24" s="38">
        <v>1</v>
      </c>
      <c r="L24" s="2" t="s">
        <v>18</v>
      </c>
      <c r="M24" s="14">
        <v>0.42</v>
      </c>
      <c r="N24" s="67">
        <f t="shared" si="0"/>
        <v>4</v>
      </c>
    </row>
    <row r="25" spans="2:16" x14ac:dyDescent="0.25">
      <c r="B25" s="106"/>
      <c r="C25" s="33">
        <v>23</v>
      </c>
      <c r="D25" s="41">
        <v>6</v>
      </c>
      <c r="E25" s="50" t="s">
        <v>23</v>
      </c>
      <c r="F25" s="33"/>
      <c r="G25" s="2"/>
      <c r="H25" s="2"/>
      <c r="I25" s="2"/>
      <c r="J25" s="41" t="s">
        <v>9</v>
      </c>
      <c r="K25" s="38">
        <v>1</v>
      </c>
      <c r="L25" s="2" t="s">
        <v>18</v>
      </c>
      <c r="M25" s="14">
        <v>0.42</v>
      </c>
      <c r="N25" s="67">
        <f t="shared" si="0"/>
        <v>4</v>
      </c>
    </row>
    <row r="26" spans="2:16" x14ac:dyDescent="0.25">
      <c r="B26" s="106"/>
      <c r="C26" s="33">
        <v>23</v>
      </c>
      <c r="D26" s="41">
        <v>0</v>
      </c>
      <c r="E26" s="51" t="s">
        <v>25</v>
      </c>
      <c r="F26" s="33"/>
      <c r="G26" s="2"/>
      <c r="H26" s="2"/>
      <c r="I26" s="2"/>
      <c r="J26" s="41" t="s">
        <v>9</v>
      </c>
      <c r="K26" s="38">
        <v>1</v>
      </c>
      <c r="L26" s="2" t="s">
        <v>18</v>
      </c>
      <c r="M26" s="14">
        <v>0.42</v>
      </c>
      <c r="N26" s="67">
        <f t="shared" si="0"/>
        <v>4</v>
      </c>
    </row>
    <row r="27" spans="2:16" x14ac:dyDescent="0.25">
      <c r="B27" s="106"/>
      <c r="C27" s="33">
        <v>23</v>
      </c>
      <c r="D27" s="41">
        <v>6</v>
      </c>
      <c r="E27" s="50" t="s">
        <v>24</v>
      </c>
      <c r="F27" s="33"/>
      <c r="G27" s="2"/>
      <c r="H27" s="2"/>
      <c r="I27" s="2"/>
      <c r="J27" s="41" t="s">
        <v>9</v>
      </c>
      <c r="K27" s="38">
        <v>1</v>
      </c>
      <c r="L27" s="2" t="s">
        <v>18</v>
      </c>
      <c r="M27" s="14">
        <v>0.42</v>
      </c>
      <c r="N27" s="67">
        <f t="shared" si="0"/>
        <v>4</v>
      </c>
    </row>
    <row r="28" spans="2:16" x14ac:dyDescent="0.25">
      <c r="B28" s="106"/>
      <c r="C28" s="33">
        <v>23</v>
      </c>
      <c r="D28" s="41">
        <v>12</v>
      </c>
      <c r="E28" s="50" t="s">
        <v>24</v>
      </c>
      <c r="F28" s="33"/>
      <c r="G28" s="2"/>
      <c r="H28" s="2"/>
      <c r="I28" s="2"/>
      <c r="J28" s="41" t="s">
        <v>9</v>
      </c>
      <c r="K28" s="38">
        <v>1</v>
      </c>
      <c r="L28" s="2" t="s">
        <v>42</v>
      </c>
      <c r="M28" s="14">
        <v>0.28000000000000003</v>
      </c>
      <c r="N28" s="67">
        <f t="shared" si="0"/>
        <v>4</v>
      </c>
    </row>
    <row r="29" spans="2:16" x14ac:dyDescent="0.25">
      <c r="B29" s="106"/>
      <c r="C29" s="33">
        <v>23</v>
      </c>
      <c r="D29" s="41">
        <v>18</v>
      </c>
      <c r="E29" s="50" t="s">
        <v>24</v>
      </c>
      <c r="F29" s="33"/>
      <c r="G29" s="2"/>
      <c r="H29" s="2"/>
      <c r="I29" s="2"/>
      <c r="J29" s="41" t="s">
        <v>9</v>
      </c>
      <c r="K29" s="38">
        <v>1</v>
      </c>
      <c r="L29" s="2" t="s">
        <v>43</v>
      </c>
      <c r="M29" s="14">
        <v>0.52</v>
      </c>
      <c r="N29" s="67">
        <f t="shared" si="0"/>
        <v>4</v>
      </c>
    </row>
    <row r="30" spans="2:16" ht="15.75" thickBot="1" x14ac:dyDescent="0.3">
      <c r="B30" s="107"/>
      <c r="C30" s="68">
        <v>23</v>
      </c>
      <c r="D30" s="69">
        <v>18</v>
      </c>
      <c r="E30" s="70" t="s">
        <v>24</v>
      </c>
      <c r="F30" s="68"/>
      <c r="G30" s="71"/>
      <c r="H30" s="71"/>
      <c r="I30" s="71"/>
      <c r="J30" s="69" t="s">
        <v>9</v>
      </c>
      <c r="K30" s="72">
        <v>1</v>
      </c>
      <c r="L30" s="71" t="s">
        <v>42</v>
      </c>
      <c r="M30" s="73">
        <v>0.28000000000000003</v>
      </c>
      <c r="N30" s="74">
        <f t="shared" si="0"/>
        <v>4</v>
      </c>
      <c r="O30" s="21"/>
      <c r="P30" s="22"/>
    </row>
    <row r="31" spans="2:16" ht="15.75" thickTop="1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2:16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2:14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2:14" x14ac:dyDescent="0.2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2:14" x14ac:dyDescent="0.2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2:14" x14ac:dyDescent="0.2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2:14" x14ac:dyDescent="0.2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2:14" x14ac:dyDescent="0.2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2:14" x14ac:dyDescent="0.2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2:14" x14ac:dyDescent="0.2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2:14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2:14" x14ac:dyDescent="0.2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2:14" x14ac:dyDescent="0.2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2:14" x14ac:dyDescent="0.2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2:14" x14ac:dyDescent="0.2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2:14" x14ac:dyDescent="0.2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2:14" x14ac:dyDescent="0.2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2:14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2:14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2:14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2:14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2:14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2:14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2:14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2:14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</sheetData>
  <mergeCells count="2">
    <mergeCell ref="F2:J2"/>
    <mergeCell ref="B4:B3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A6BCC-EB20-4B51-848A-867E065108BE}">
  <dimension ref="B1:P42"/>
  <sheetViews>
    <sheetView zoomScale="85" zoomScaleNormal="85" workbookViewId="0">
      <selection activeCell="O26" sqref="O26"/>
    </sheetView>
  </sheetViews>
  <sheetFormatPr defaultRowHeight="15" x14ac:dyDescent="0.25"/>
  <cols>
    <col min="1" max="1" width="1.28515625" customWidth="1"/>
    <col min="11" max="11" width="0" hidden="1" customWidth="1"/>
    <col min="12" max="12" width="14.140625" hidden="1" customWidth="1"/>
    <col min="13" max="13" width="13.140625" hidden="1" customWidth="1"/>
    <col min="14" max="14" width="13.140625" customWidth="1"/>
  </cols>
  <sheetData>
    <row r="1" spans="2:14" ht="15.75" thickBot="1" x14ac:dyDescent="0.3"/>
    <row r="2" spans="2:14" ht="16.5" thickTop="1" thickBot="1" x14ac:dyDescent="0.3">
      <c r="B2" s="31"/>
      <c r="C2" s="31"/>
      <c r="D2" s="31"/>
      <c r="E2" s="89" t="s">
        <v>74</v>
      </c>
      <c r="F2" s="111" t="s">
        <v>3</v>
      </c>
      <c r="G2" s="112"/>
      <c r="H2" s="112"/>
      <c r="I2" s="112"/>
      <c r="J2" s="113"/>
      <c r="K2" s="90"/>
      <c r="L2" s="90"/>
      <c r="M2" s="91" t="s">
        <v>56</v>
      </c>
      <c r="N2" s="92" t="s">
        <v>56</v>
      </c>
    </row>
    <row r="3" spans="2:14" ht="16.5" thickTop="1" thickBot="1" x14ac:dyDescent="0.3">
      <c r="B3" s="58" t="s">
        <v>0</v>
      </c>
      <c r="C3" s="59" t="s">
        <v>1</v>
      </c>
      <c r="D3" s="60" t="s">
        <v>2</v>
      </c>
      <c r="E3" s="84" t="s">
        <v>22</v>
      </c>
      <c r="F3" s="59" t="s">
        <v>4</v>
      </c>
      <c r="G3" s="62" t="s">
        <v>5</v>
      </c>
      <c r="H3" s="62" t="s">
        <v>6</v>
      </c>
      <c r="I3" s="62" t="s">
        <v>7</v>
      </c>
      <c r="J3" s="60" t="s">
        <v>8</v>
      </c>
      <c r="K3" s="63" t="s">
        <v>10</v>
      </c>
      <c r="L3" s="64" t="s">
        <v>11</v>
      </c>
      <c r="M3" s="60" t="s">
        <v>57</v>
      </c>
      <c r="N3" s="65" t="s">
        <v>57</v>
      </c>
    </row>
    <row r="4" spans="2:14" x14ac:dyDescent="0.25">
      <c r="B4" s="105">
        <v>5786</v>
      </c>
      <c r="C4" s="32">
        <v>5</v>
      </c>
      <c r="D4" s="55">
        <v>21</v>
      </c>
      <c r="E4" s="34" t="s">
        <v>24</v>
      </c>
      <c r="F4" s="32"/>
      <c r="G4" s="4"/>
      <c r="H4" s="4"/>
      <c r="I4" s="4"/>
      <c r="J4" s="40" t="s">
        <v>9</v>
      </c>
      <c r="K4" s="37">
        <v>1</v>
      </c>
      <c r="L4" s="4" t="s">
        <v>13</v>
      </c>
      <c r="M4" s="13">
        <v>0.08</v>
      </c>
      <c r="N4" s="66">
        <f>MAX(+ROUNDUP(M4,0),4)</f>
        <v>4</v>
      </c>
    </row>
    <row r="5" spans="2:14" x14ac:dyDescent="0.25">
      <c r="B5" s="106"/>
      <c r="C5" s="33">
        <v>7</v>
      </c>
      <c r="D5" s="56">
        <v>5.8</v>
      </c>
      <c r="E5" s="35" t="s">
        <v>23</v>
      </c>
      <c r="F5" s="33"/>
      <c r="G5" s="2"/>
      <c r="H5" s="2"/>
      <c r="I5" s="2"/>
      <c r="J5" s="41" t="s">
        <v>9</v>
      </c>
      <c r="K5" s="38">
        <v>1</v>
      </c>
      <c r="L5" s="2" t="s">
        <v>12</v>
      </c>
      <c r="M5" s="14">
        <v>0.42</v>
      </c>
      <c r="N5" s="67">
        <f t="shared" ref="N5:N17" si="0">MAX(+ROUNDUP(M5,0),4)</f>
        <v>4</v>
      </c>
    </row>
    <row r="6" spans="2:14" x14ac:dyDescent="0.25">
      <c r="B6" s="106"/>
      <c r="C6" s="33">
        <v>7</v>
      </c>
      <c r="D6" s="56">
        <v>0</v>
      </c>
      <c r="E6" s="35" t="s">
        <v>25</v>
      </c>
      <c r="F6" s="33"/>
      <c r="G6" s="2"/>
      <c r="H6" s="2"/>
      <c r="I6" s="2"/>
      <c r="J6" s="41" t="s">
        <v>9</v>
      </c>
      <c r="K6" s="38">
        <v>1</v>
      </c>
      <c r="L6" s="2" t="s">
        <v>12</v>
      </c>
      <c r="M6" s="14">
        <v>0.42</v>
      </c>
      <c r="N6" s="67">
        <f t="shared" si="0"/>
        <v>4</v>
      </c>
    </row>
    <row r="7" spans="2:14" x14ac:dyDescent="0.25">
      <c r="B7" s="106"/>
      <c r="C7" s="33">
        <v>7</v>
      </c>
      <c r="D7" s="56">
        <v>5.8</v>
      </c>
      <c r="E7" s="35" t="s">
        <v>24</v>
      </c>
      <c r="F7" s="33"/>
      <c r="G7" s="2"/>
      <c r="H7" s="2"/>
      <c r="I7" s="2"/>
      <c r="J7" s="41" t="s">
        <v>9</v>
      </c>
      <c r="K7" s="38">
        <v>1</v>
      </c>
      <c r="L7" s="2" t="s">
        <v>12</v>
      </c>
      <c r="M7" s="14">
        <v>0.42</v>
      </c>
      <c r="N7" s="67">
        <f t="shared" si="0"/>
        <v>4</v>
      </c>
    </row>
    <row r="8" spans="2:14" x14ac:dyDescent="0.25">
      <c r="B8" s="106"/>
      <c r="C8" s="33">
        <v>7</v>
      </c>
      <c r="D8" s="56">
        <v>11.6</v>
      </c>
      <c r="E8" s="35" t="s">
        <v>24</v>
      </c>
      <c r="F8" s="33"/>
      <c r="G8" s="2"/>
      <c r="H8" s="2"/>
      <c r="I8" s="2"/>
      <c r="J8" s="41" t="s">
        <v>9</v>
      </c>
      <c r="K8" s="38">
        <v>1</v>
      </c>
      <c r="L8" s="2" t="s">
        <v>12</v>
      </c>
      <c r="M8" s="14">
        <v>0.42</v>
      </c>
      <c r="N8" s="67">
        <f t="shared" si="0"/>
        <v>4</v>
      </c>
    </row>
    <row r="9" spans="2:14" x14ac:dyDescent="0.25">
      <c r="B9" s="106"/>
      <c r="C9" s="33">
        <v>7</v>
      </c>
      <c r="D9" s="56">
        <v>8.6999999999999993</v>
      </c>
      <c r="E9" s="35" t="s">
        <v>24</v>
      </c>
      <c r="F9" s="33"/>
      <c r="G9" s="2" t="s">
        <v>9</v>
      </c>
      <c r="H9" s="2"/>
      <c r="I9" s="2"/>
      <c r="J9" s="41"/>
      <c r="K9" s="38">
        <v>2</v>
      </c>
      <c r="L9" s="2" t="s">
        <v>14</v>
      </c>
      <c r="M9" s="14">
        <v>1</v>
      </c>
      <c r="N9" s="67">
        <f t="shared" si="0"/>
        <v>4</v>
      </c>
    </row>
    <row r="10" spans="2:14" x14ac:dyDescent="0.25">
      <c r="B10" s="106"/>
      <c r="C10" s="33">
        <v>12</v>
      </c>
      <c r="D10" s="56">
        <v>2.9</v>
      </c>
      <c r="E10" s="35" t="s">
        <v>23</v>
      </c>
      <c r="F10" s="33" t="s">
        <v>9</v>
      </c>
      <c r="G10" s="2"/>
      <c r="H10" s="2"/>
      <c r="I10" s="2"/>
      <c r="J10" s="41"/>
      <c r="K10" s="38">
        <v>1</v>
      </c>
      <c r="L10" s="2" t="s">
        <v>15</v>
      </c>
      <c r="M10" s="14">
        <v>0.14000000000000001</v>
      </c>
      <c r="N10" s="67">
        <f t="shared" si="0"/>
        <v>4</v>
      </c>
    </row>
    <row r="11" spans="2:14" x14ac:dyDescent="0.25">
      <c r="B11" s="106"/>
      <c r="C11" s="33">
        <v>13</v>
      </c>
      <c r="D11" s="56">
        <v>5.8</v>
      </c>
      <c r="E11" s="35" t="s">
        <v>23</v>
      </c>
      <c r="F11" s="33"/>
      <c r="G11" s="2"/>
      <c r="H11" s="2"/>
      <c r="I11" s="2"/>
      <c r="J11" s="41" t="s">
        <v>9</v>
      </c>
      <c r="K11" s="38">
        <v>1</v>
      </c>
      <c r="L11" s="2" t="s">
        <v>48</v>
      </c>
      <c r="M11" s="14">
        <v>1.25</v>
      </c>
      <c r="N11" s="67">
        <f t="shared" si="0"/>
        <v>4</v>
      </c>
    </row>
    <row r="12" spans="2:14" x14ac:dyDescent="0.25">
      <c r="B12" s="106"/>
      <c r="C12" s="33">
        <v>15</v>
      </c>
      <c r="D12" s="56">
        <v>17.399999999999999</v>
      </c>
      <c r="E12" s="35" t="s">
        <v>23</v>
      </c>
      <c r="F12" s="33"/>
      <c r="G12" s="2"/>
      <c r="H12" s="2"/>
      <c r="I12" s="2"/>
      <c r="J12" s="41" t="s">
        <v>9</v>
      </c>
      <c r="K12" s="38">
        <v>1</v>
      </c>
      <c r="L12" s="2" t="s">
        <v>16</v>
      </c>
      <c r="M12" s="14">
        <v>0.08</v>
      </c>
      <c r="N12" s="67">
        <f t="shared" si="0"/>
        <v>4</v>
      </c>
    </row>
    <row r="13" spans="2:14" x14ac:dyDescent="0.25">
      <c r="B13" s="106"/>
      <c r="C13" s="33">
        <v>15</v>
      </c>
      <c r="D13" s="56">
        <v>0</v>
      </c>
      <c r="E13" s="35" t="s">
        <v>25</v>
      </c>
      <c r="F13" s="33"/>
      <c r="G13" s="2"/>
      <c r="H13" s="2"/>
      <c r="I13" s="2"/>
      <c r="J13" s="41" t="s">
        <v>9</v>
      </c>
      <c r="K13" s="38">
        <v>1</v>
      </c>
      <c r="L13" s="2" t="s">
        <v>17</v>
      </c>
      <c r="M13" s="14">
        <v>2.14</v>
      </c>
      <c r="N13" s="67">
        <f t="shared" si="0"/>
        <v>4</v>
      </c>
    </row>
    <row r="14" spans="2:14" x14ac:dyDescent="0.25">
      <c r="B14" s="106"/>
      <c r="C14" s="33">
        <v>18</v>
      </c>
      <c r="D14" s="56">
        <v>11.6</v>
      </c>
      <c r="E14" s="35" t="s">
        <v>23</v>
      </c>
      <c r="F14" s="33"/>
      <c r="G14" s="2"/>
      <c r="H14" s="2"/>
      <c r="I14" s="2"/>
      <c r="J14" s="41" t="s">
        <v>9</v>
      </c>
      <c r="K14" s="38">
        <v>1</v>
      </c>
      <c r="L14" s="2" t="s">
        <v>18</v>
      </c>
      <c r="M14" s="14">
        <v>0.42</v>
      </c>
      <c r="N14" s="67">
        <f t="shared" si="0"/>
        <v>4</v>
      </c>
    </row>
    <row r="15" spans="2:14" x14ac:dyDescent="0.25">
      <c r="B15" s="106"/>
      <c r="C15" s="33">
        <v>18</v>
      </c>
      <c r="D15" s="56">
        <v>11.6</v>
      </c>
      <c r="E15" s="35" t="s">
        <v>23</v>
      </c>
      <c r="F15" s="33"/>
      <c r="G15" s="2"/>
      <c r="H15" s="2"/>
      <c r="I15" s="2"/>
      <c r="J15" s="41" t="s">
        <v>9</v>
      </c>
      <c r="K15" s="38">
        <v>1</v>
      </c>
      <c r="L15" s="2" t="s">
        <v>19</v>
      </c>
      <c r="M15" s="14">
        <v>0.06</v>
      </c>
      <c r="N15" s="67">
        <f t="shared" si="0"/>
        <v>4</v>
      </c>
    </row>
    <row r="16" spans="2:14" x14ac:dyDescent="0.25">
      <c r="B16" s="106"/>
      <c r="C16" s="33">
        <v>21</v>
      </c>
      <c r="D16" s="56">
        <v>20.3</v>
      </c>
      <c r="E16" s="35" t="s">
        <v>23</v>
      </c>
      <c r="F16" s="33" t="s">
        <v>9</v>
      </c>
      <c r="G16" s="2"/>
      <c r="H16" s="2"/>
      <c r="I16" s="2"/>
      <c r="J16" s="41"/>
      <c r="K16" s="38">
        <v>2</v>
      </c>
      <c r="L16" s="2" t="s">
        <v>20</v>
      </c>
      <c r="M16" s="14">
        <v>1</v>
      </c>
      <c r="N16" s="67">
        <f t="shared" si="0"/>
        <v>4</v>
      </c>
    </row>
    <row r="17" spans="2:16" ht="15.75" thickBot="1" x14ac:dyDescent="0.3">
      <c r="B17" s="107"/>
      <c r="C17" s="68">
        <v>22</v>
      </c>
      <c r="D17" s="75">
        <v>20.3</v>
      </c>
      <c r="E17" s="93" t="s">
        <v>23</v>
      </c>
      <c r="F17" s="68"/>
      <c r="G17" s="71" t="s">
        <v>9</v>
      </c>
      <c r="H17" s="71"/>
      <c r="I17" s="71"/>
      <c r="J17" s="69"/>
      <c r="K17" s="72">
        <v>1</v>
      </c>
      <c r="L17" s="71" t="s">
        <v>13</v>
      </c>
      <c r="M17" s="73">
        <v>0.08</v>
      </c>
      <c r="N17" s="74">
        <f t="shared" si="0"/>
        <v>4</v>
      </c>
      <c r="O17" s="21"/>
      <c r="P17" s="22"/>
    </row>
    <row r="18" spans="2:16" ht="15.75" thickTop="1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2:16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2:16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2:16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2:16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2:16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2:16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2:16" x14ac:dyDescent="0.25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2:16" x14ac:dyDescent="0.25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2:16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2:16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2:16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2:16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2:16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2:16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2:14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2:14" x14ac:dyDescent="0.2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2:14" x14ac:dyDescent="0.2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2:14" x14ac:dyDescent="0.2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2:14" x14ac:dyDescent="0.2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2:14" x14ac:dyDescent="0.2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2:14" x14ac:dyDescent="0.2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2:14" x14ac:dyDescent="0.2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2:14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2:14" x14ac:dyDescent="0.2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</sheetData>
  <mergeCells count="2">
    <mergeCell ref="F2:J2"/>
    <mergeCell ref="B4:B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Sheet1</vt:lpstr>
      <vt:lpstr>SoQ</vt:lpstr>
      <vt:lpstr>5780</vt:lpstr>
      <vt:lpstr>5781</vt:lpstr>
      <vt:lpstr>5785</vt:lpstr>
      <vt:lpstr>5786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Carter, Lyle</dc:creator>
  <cp:lastModifiedBy>Sellers, Vincent</cp:lastModifiedBy>
  <cp:lastPrinted>2021-12-21T14:10:34Z</cp:lastPrinted>
  <dcterms:created xsi:type="dcterms:W3CDTF">2021-11-16T21:20:57Z</dcterms:created>
  <dcterms:modified xsi:type="dcterms:W3CDTF">2022-04-29T19:29:15Z</dcterms:modified>
</cp:coreProperties>
</file>